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1340" windowHeight="5070" tabRatio="837" firstSheet="1" activeTab="6"/>
  </bookViews>
  <sheets>
    <sheet name="YATIRIMLAR TÜM  DÜZEY" sheetId="1" r:id="rId1"/>
    <sheet name="YATIRIMLAR 2 DÜZEY E " sheetId="2" r:id="rId2"/>
    <sheet name="2016 YILI YATIRIM İDARİ MALİ İŞ" sheetId="3" r:id="rId3"/>
    <sheet name="2016 YILI YATIRIM YAPI İŞLERİ" sheetId="4" r:id="rId4"/>
    <sheet name="2016 YILI YATIRIM SKS" sheetId="5" r:id="rId5"/>
    <sheet name="2016 YILI YATIRIM  KÜTÜPHANE" sheetId="6" r:id="rId6"/>
    <sheet name="2016 YILI YATIRIM BİL.ARŞ.KOOTD" sheetId="7" r:id="rId7"/>
  </sheets>
  <definedNames>
    <definedName name="ButceYil">#REF!</definedName>
    <definedName name="HarcamaAyAd">#REF!</definedName>
    <definedName name="txtYil">#REF!</definedName>
    <definedName name="_xlnm.Print_Titles" localSheetId="1">'YATIRIMLAR 2 DÜZEY E '!$6:$10</definedName>
    <definedName name="_xlnm.Print_Titles" localSheetId="0">'YATIRIMLAR TÜM  DÜZEY'!$7:$9</definedName>
  </definedNames>
  <calcPr fullCalcOnLoad="1"/>
</workbook>
</file>

<file path=xl/sharedStrings.xml><?xml version="1.0" encoding="utf-8"?>
<sst xmlns="http://schemas.openxmlformats.org/spreadsheetml/2006/main" count="1065" uniqueCount="174">
  <si>
    <t>Yüksek Öğretim Hizmetleri</t>
  </si>
  <si>
    <t>AÇIKLAMA</t>
  </si>
  <si>
    <t>I</t>
  </si>
  <si>
    <t>II</t>
  </si>
  <si>
    <t>III</t>
  </si>
  <si>
    <t>IV</t>
  </si>
  <si>
    <t>YÜKSEKÖĞRETİM KURUMLARI</t>
  </si>
  <si>
    <t>YILDIZ TEKNİK ÜNİVERSİTESİ</t>
  </si>
  <si>
    <t>EĞİTİM HİZMETLERİ</t>
  </si>
  <si>
    <t>Eğitime İlişkin Araştırma ve Geliştirme Hizmetleri</t>
  </si>
  <si>
    <t>SERMAYE GİDERLERİ</t>
  </si>
  <si>
    <t>MAMUL MAL ALIMLARI</t>
  </si>
  <si>
    <t>MENKUL SERMAYE ÜRETİM GİDERLERİ</t>
  </si>
  <si>
    <t>GENEL TOPLAM</t>
  </si>
  <si>
    <t>Yükseköğretim Hizmetleri</t>
  </si>
  <si>
    <t>GAYRİ MADDİ HAK ALIMLARI</t>
  </si>
  <si>
    <t>DİNLENME, KÜLTÜR VE DİN HİZMETLERİ</t>
  </si>
  <si>
    <t>Kültür Hizmetleri</t>
  </si>
  <si>
    <t>Eğitime Yardımcı Hizmetler</t>
  </si>
  <si>
    <t>Dinlenme ve Spor Hizmetleri</t>
  </si>
  <si>
    <t>GAYRİMENKUL SERMAYE ÜRETİM GİDERLERİ</t>
  </si>
  <si>
    <t>GAYRİMENKUL BÜYÜK ONARIM GİDERLERİ</t>
  </si>
  <si>
    <t>MENKUL MALLARIN BÜYÜK ONARIM GİDERLERİ</t>
  </si>
  <si>
    <t>DİĞER SERMAYE GİDERLERİ</t>
  </si>
  <si>
    <t>02</t>
  </si>
  <si>
    <t>03</t>
  </si>
  <si>
    <t>04</t>
  </si>
  <si>
    <t>05</t>
  </si>
  <si>
    <t>07</t>
  </si>
  <si>
    <t>09</t>
  </si>
  <si>
    <t>01</t>
  </si>
  <si>
    <t>08</t>
  </si>
  <si>
    <t>06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</si>
  <si>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</si>
  <si>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</si>
  <si>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</si>
  <si>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</si>
  <si>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</si>
  <si>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</si>
  <si>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</si>
  <si>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</si>
  <si>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</si>
  <si>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</si>
  <si>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</si>
  <si>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</si>
  <si>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MİKTAR</t>
  </si>
  <si>
    <t>1.3 AYLIK TOPLAM</t>
  </si>
  <si>
    <t>2.3 AYLIK TOPLAM</t>
  </si>
  <si>
    <t>3.3 AYLIK TOPLAM</t>
  </si>
  <si>
    <t>4.3 AYLIK TOPLAM</t>
  </si>
  <si>
    <t>1.6 AYLIK TOPLAM</t>
  </si>
  <si>
    <t>2.6 AYLIK TOPLAM</t>
  </si>
  <si>
    <t>00</t>
  </si>
  <si>
    <t>FİNANS TİPİ</t>
  </si>
  <si>
    <t>MAMÜL MAL ALIMLARI</t>
  </si>
  <si>
    <t>Öğrencilerin Diğer Giderleri</t>
  </si>
  <si>
    <t>ORAN (%)</t>
  </si>
  <si>
    <t>Üniversiteler ve Yükseköğretim Hizmeti Veren Kurumlar</t>
  </si>
  <si>
    <t>BÜTÇE TEKLİFİ</t>
  </si>
  <si>
    <t>ÖDENEK CETVELİ</t>
  </si>
  <si>
    <t>BLOKE TUTULAN ÖDENEKLER</t>
  </si>
  <si>
    <t>Özel Bütçeli İdareler</t>
  </si>
  <si>
    <t>BÜTÇE TAHMİNİ</t>
  </si>
  <si>
    <t>İDARİ BİRİMLER</t>
  </si>
  <si>
    <t>ÖZEL KALEM (REKTÖRLÜK)</t>
  </si>
  <si>
    <t>İDARİ VE MALİ İŞLER DAİRE BAŞKANLIĞI</t>
  </si>
  <si>
    <t>SAĞLIK, KÜLTÜR VE SPOR DAİRE BAŞKANLIĞI</t>
  </si>
  <si>
    <t>KÜTÜPHANE VE DOKÜMANTASYON DAİRE BAŞKANLIĞI</t>
  </si>
  <si>
    <t>YAPI İŞLERİ VE TEKNİK DAİRE BAŞKANLIĞI</t>
  </si>
  <si>
    <t>(EK: 2-c)</t>
  </si>
  <si>
    <t>(GİDER TERTİPLER DÜZEYİNDE)</t>
  </si>
  <si>
    <r>
      <t xml:space="preserve">KURUM ADI : YILDIZ TEKNİK ÜNİVERSİTESİ </t>
    </r>
    <r>
      <rPr>
        <b/>
        <sz val="12"/>
        <color indexed="10"/>
        <rFont val="Verdana"/>
        <family val="2"/>
      </rPr>
      <t>(BİRİM DÜZEYİNDE)</t>
    </r>
  </si>
  <si>
    <t>KURUMSAL SNFLNDRM</t>
  </si>
  <si>
    <t>FONKSİYONEL SNFLNDRM</t>
  </si>
  <si>
    <t>EKO. SIN.</t>
  </si>
  <si>
    <t>2016</t>
  </si>
  <si>
    <t>2014 YILI AYRINTILI FİNANSMAN PROGRAMI</t>
  </si>
  <si>
    <t>2017</t>
  </si>
  <si>
    <t xml:space="preserve"> </t>
  </si>
  <si>
    <t>Hammadde Alımları</t>
  </si>
  <si>
    <t>Metal Ürün Alımları</t>
  </si>
  <si>
    <t>Diğer Alımlar</t>
  </si>
  <si>
    <t>Lisans Alımları</t>
  </si>
  <si>
    <t>Diğer Sermaye Giderleri</t>
  </si>
  <si>
    <t>Hizmet Binası</t>
  </si>
  <si>
    <t>Diğer Avadanlık Alımları</t>
  </si>
  <si>
    <t>Bilgisayar Yazılımı Alımları</t>
  </si>
  <si>
    <t>Yurtdışı Geçici Görev Yollukları</t>
  </si>
  <si>
    <t>EKONOMİK SINIFLANDIRMA</t>
  </si>
  <si>
    <t xml:space="preserve">YILDIZ TEKNİK ÜNİVERSİTESİ </t>
  </si>
  <si>
    <t>(YATIRIM ÖDENEKLERİNİN HARCAMA BİRİMLERİ BAZINDA EKONOMİK DÖRDÜNCÜ DÜZEY DAĞILIM)</t>
  </si>
  <si>
    <t>KURUMSAL SINIFLANDIRMA</t>
  </si>
  <si>
    <t>FONKSİYONEL SINIFLANDIRMA</t>
  </si>
  <si>
    <t>Büro ve İşyeri Mefruşatı Alımları</t>
  </si>
  <si>
    <t>Büro ve İşyeri Makine Teçhizat Alımları</t>
  </si>
  <si>
    <t>Laboratuvar Cihazı Alımları</t>
  </si>
  <si>
    <t>90</t>
  </si>
  <si>
    <t>Avadanlık Alımları</t>
  </si>
  <si>
    <t>Müşavir Firma ve Kişilere Ödemeler</t>
  </si>
  <si>
    <t>Müteahhitlik Giderleri</t>
  </si>
  <si>
    <t>Yolluk Giderleri</t>
  </si>
  <si>
    <t>Yurtiçi Görev Yolluğu</t>
  </si>
  <si>
    <r>
      <t xml:space="preserve">Büro Mefruşatı Alımları </t>
    </r>
    <r>
      <rPr>
        <sz val="10"/>
        <color indexed="10"/>
        <rFont val="Verdana"/>
        <family val="2"/>
      </rPr>
      <t>(Müze Tefrişatı Projesi)</t>
    </r>
  </si>
  <si>
    <r>
      <t xml:space="preserve">Diğer Mefruşat Alımları </t>
    </r>
    <r>
      <rPr>
        <sz val="10"/>
        <color indexed="10"/>
        <rFont val="Verdana"/>
        <family val="2"/>
      </rPr>
      <t>(Müze Tefrişatı Projesi)</t>
    </r>
  </si>
  <si>
    <r>
      <t xml:space="preserve">İşyeri Makine Teçhizat Alımları </t>
    </r>
    <r>
      <rPr>
        <sz val="10"/>
        <color indexed="10"/>
        <rFont val="Verdana"/>
        <family val="2"/>
      </rPr>
      <t>(Müze Tefrişatı Projesi)</t>
    </r>
  </si>
  <si>
    <r>
      <t xml:space="preserve">Diğer Makine Teçhizat Alımları </t>
    </r>
    <r>
      <rPr>
        <sz val="10"/>
        <color indexed="10"/>
        <rFont val="Verdana"/>
        <family val="2"/>
      </rPr>
      <t xml:space="preserve"> (Müze Tefrişatı Projesi)</t>
    </r>
  </si>
  <si>
    <t>Kültür Varlığı Yapımları Alımları ve Korunması Giderleri</t>
  </si>
  <si>
    <r>
      <t xml:space="preserve">Tablo-Heykel Yapım, Alım Giderleri </t>
    </r>
    <r>
      <rPr>
        <sz val="10"/>
        <color indexed="10"/>
        <rFont val="Verdana"/>
        <family val="2"/>
      </rPr>
      <t>(Müze Tefrişatı Projesi)</t>
    </r>
  </si>
  <si>
    <r>
      <t xml:space="preserve">Eski Eser Alım ve Onarımları </t>
    </r>
    <r>
      <rPr>
        <sz val="10"/>
        <color indexed="10"/>
        <rFont val="Verdana"/>
        <family val="2"/>
      </rPr>
      <t>(Müze Tefrişatı Projesi)</t>
    </r>
  </si>
  <si>
    <r>
      <t xml:space="preserve">Diğer Kültür Varlığı Yapım, Alımları ve Korunması Giderleri </t>
    </r>
    <r>
      <rPr>
        <sz val="10"/>
        <color indexed="10"/>
        <rFont val="Verdana"/>
        <family val="2"/>
      </rPr>
      <t>(Müze Tefrişatı Projesi)</t>
    </r>
  </si>
  <si>
    <r>
      <t xml:space="preserve">Büro Mefruşatı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</si>
  <si>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Okul Mefruşatı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</si>
  <si>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Büro Makinaları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</si>
  <si>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Bilgisayar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Bilgi Teknolojileri</t>
    </r>
    <r>
      <rPr>
        <sz val="10"/>
        <color indexed="10"/>
        <rFont val="Verdana"/>
        <family val="2"/>
      </rPr>
      <t>)</t>
    </r>
  </si>
  <si>
    <r>
      <t xml:space="preserve">Laboratuvar Cihazı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</si>
  <si>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İşyeri Makine Teçhizat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</si>
  <si>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Diğer Makine Teçhizat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</si>
  <si>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Atölye Gereçleri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</si>
  <si>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Hammadde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</si>
  <si>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t>Kereste ve Kereste Ürünleri Alımları</t>
  </si>
  <si>
    <r>
      <t xml:space="preserve">Kereste ve Kereste Ürünleri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</si>
  <si>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Bilgisayar Yazılımı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Bilgi Teknolojileri</t>
    </r>
    <r>
      <rPr>
        <sz val="10"/>
        <color indexed="10"/>
        <rFont val="Verdana"/>
        <family val="2"/>
      </rPr>
      <t>)</t>
    </r>
  </si>
  <si>
    <r>
      <t xml:space="preserve">Lisans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Bilgi Teknolojileri</t>
    </r>
    <r>
      <rPr>
        <sz val="10"/>
        <color indexed="10"/>
        <rFont val="Verdana"/>
        <family val="2"/>
      </rPr>
      <t>)</t>
    </r>
  </si>
  <si>
    <t>Mütahhitlik Hizmetleri</t>
  </si>
  <si>
    <r>
      <t xml:space="preserve">Mütahhitlik Hizmetleri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</si>
  <si>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Diğer Sermaye Giderleri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</si>
  <si>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t>Yayın Alımları</t>
  </si>
  <si>
    <r>
      <t xml:space="preserve">Basılı Yayın Alımları ve Yapımları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Yayın Alımı</t>
    </r>
    <r>
      <rPr>
        <sz val="10"/>
        <color indexed="10"/>
        <rFont val="Verdana"/>
        <family val="2"/>
      </rPr>
      <t>)</t>
    </r>
  </si>
  <si>
    <r>
      <t xml:space="preserve">Elektronik Ortamda Yayın Alımları ve Yapımları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Yayın Alımı</t>
    </r>
    <r>
      <rPr>
        <sz val="10"/>
        <color indexed="10"/>
        <rFont val="Verdana"/>
        <family val="2"/>
      </rPr>
      <t>)</t>
    </r>
  </si>
  <si>
    <r>
      <t xml:space="preserve">Görüntülü Yayın Alımları ve Yapımları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Yayın Alımı</t>
    </r>
    <r>
      <rPr>
        <sz val="10"/>
        <color indexed="10"/>
        <rFont val="Verdana"/>
        <family val="2"/>
      </rPr>
      <t>)</t>
    </r>
  </si>
  <si>
    <r>
      <t xml:space="preserve">Diğer Yayın Alımları ve Yapımları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Yayın Alımı</t>
    </r>
    <r>
      <rPr>
        <sz val="10"/>
        <color indexed="10"/>
        <rFont val="Verdana"/>
        <family val="2"/>
      </rPr>
      <t>)</t>
    </r>
  </si>
  <si>
    <r>
      <t xml:space="preserve">İşyeri Makine ve Teçhizat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</si>
  <si>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Hizmet Binası </t>
    </r>
    <r>
      <rPr>
        <sz val="10"/>
        <color indexed="10"/>
        <rFont val="Verdana"/>
        <family val="2"/>
      </rPr>
      <t>(Derslik ve Merkezi Biriler)</t>
    </r>
  </si>
  <si>
    <t xml:space="preserve">YAPI İŞLERİ VE TEKNİK DAİRE BAŞKANLIĞI </t>
  </si>
  <si>
    <r>
      <t xml:space="preserve">Hizmet Tesisleri </t>
    </r>
    <r>
      <rPr>
        <sz val="10"/>
        <color indexed="10"/>
        <rFont val="Verdana"/>
        <family val="2"/>
      </rPr>
      <t>(Açık ve Kapalı Spor Tesisi)</t>
    </r>
  </si>
  <si>
    <r>
      <t xml:space="preserve">Proje Giderleri </t>
    </r>
    <r>
      <rPr>
        <sz val="10"/>
        <color indexed="10"/>
        <rFont val="Verdana"/>
        <family val="2"/>
      </rPr>
      <t>(Çeşitli Ünitelerin Etüd Projesi)</t>
    </r>
  </si>
  <si>
    <r>
      <t xml:space="preserve">Diğerleri </t>
    </r>
    <r>
      <rPr>
        <sz val="10"/>
        <color indexed="10"/>
        <rFont val="Verdana"/>
        <family val="2"/>
      </rPr>
      <t>(Kampüs Altyapısı)</t>
    </r>
  </si>
  <si>
    <r>
      <t xml:space="preserve">Diğerleri </t>
    </r>
    <r>
      <rPr>
        <sz val="10"/>
        <color indexed="10"/>
        <rFont val="Verdana"/>
        <family val="2"/>
      </rPr>
      <t>(Büyük Onarım)</t>
    </r>
  </si>
  <si>
    <t>Şelale KARAŞAH</t>
  </si>
  <si>
    <t>Prof. Dr. İsmail YÜKSEK</t>
  </si>
  <si>
    <t>STRATEJİ GELİŞTİRME</t>
  </si>
  <si>
    <t>R E K T Ö R</t>
  </si>
  <si>
    <t>DAİRE BAŞKANI</t>
  </si>
  <si>
    <t>TÜM YATIRIMLAR (HAZİNE + ÖZ GELİR)</t>
  </si>
  <si>
    <t>ÖZ GELİRLERDEN KARŞILANAN YATIRIMLAR</t>
  </si>
  <si>
    <t>HAZİNEDEN KARŞILANAN YATIRIMLAR (SERMAYE HAZİNE YARDIMI)</t>
  </si>
  <si>
    <t>BÜTÇE BAŞLANGIÇ ÖDENEĞİ</t>
  </si>
  <si>
    <t>2018</t>
  </si>
  <si>
    <t>2016 YILI KESİNTİLİ BAŞLANGIÇ ÖDENEĞİ</t>
  </si>
  <si>
    <t>Bilgisayar Yazılım Alımları</t>
  </si>
  <si>
    <t>Kağıt ve Kağıt Ürünleri Alımları</t>
  </si>
  <si>
    <r>
      <t xml:space="preserve">Kağıt ve Kağıt Ürünleri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</si>
  <si>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t>Büro ve İşyeri Mefruşat Alımları</t>
  </si>
  <si>
    <r>
      <t>Büro Makinaları Alımları ( Asgari Değerin  Üzerinde )</t>
    </r>
    <r>
      <rPr>
        <sz val="10"/>
        <color indexed="10"/>
        <rFont val="Verdana"/>
        <family val="2"/>
      </rPr>
      <t>(Muhtelif İşler-Makine ve Teçhizat Alımı)</t>
    </r>
  </si>
  <si>
    <r>
      <rPr>
        <sz val="10"/>
        <color indexed="8"/>
        <rFont val="Verdana"/>
        <family val="2"/>
      </rPr>
      <t>Bilgisayar Alımlar</t>
    </r>
    <r>
      <rPr>
        <sz val="10"/>
        <color indexed="10"/>
        <rFont val="Verdana"/>
        <family val="2"/>
      </rPr>
      <t>ı (Muhtelif İşler-Bilgi Teknolojileri)</t>
    </r>
  </si>
  <si>
    <t>Müşavirlik  Giderleri</t>
  </si>
  <si>
    <t>Kimyevi Madde İle Kauçuk ve Plastik Ürün Alımları</t>
  </si>
  <si>
    <r>
      <t xml:space="preserve">Zirai Gereçleri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</si>
  <si>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Metal Ürünleri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</si>
  <si>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r>
      <t xml:space="preserve">Diğer Alımları </t>
    </r>
    <r>
      <rPr>
        <sz val="10"/>
        <color indexed="10"/>
        <rFont val="Verdana"/>
        <family val="2"/>
      </rPr>
      <t>(Muhtelif İşler-</t>
    </r>
    <r>
      <rPr>
        <sz val="10"/>
        <color indexed="12"/>
        <rFont val="Verdana"/>
        <family val="2"/>
      </rPr>
      <t>Makine ve Teçhizat Alımı</t>
    </r>
    <r>
      <rPr>
        <sz val="10"/>
        <color indexed="10"/>
        <rFont val="Verdana"/>
        <family val="2"/>
      </rPr>
      <t>)</t>
    </r>
  </si>
  <si>
    <t>2016 - 2018 DÖNEMİ BÜTÇE KANUNU'NA GÖRE ÖDENEK CETVELİ</t>
  </si>
  <si>
    <r>
      <t xml:space="preserve">Proje Giderleri </t>
    </r>
    <r>
      <rPr>
        <b/>
        <sz val="10"/>
        <color indexed="14"/>
        <rFont val="Verdana"/>
        <family val="2"/>
      </rPr>
      <t>(Çeşitli Ünitelerin Etüd Projesi)</t>
    </r>
  </si>
  <si>
    <r>
      <t xml:space="preserve">Hizmet Binası </t>
    </r>
    <r>
      <rPr>
        <b/>
        <sz val="10"/>
        <color indexed="14"/>
        <rFont val="Verdana"/>
        <family val="2"/>
      </rPr>
      <t>(Derslik ve Merkezi Biriler)</t>
    </r>
  </si>
  <si>
    <r>
      <t xml:space="preserve">Diğerleri </t>
    </r>
    <r>
      <rPr>
        <b/>
        <sz val="10"/>
        <color indexed="14"/>
        <rFont val="Verdana"/>
        <family val="2"/>
      </rPr>
      <t>(Kampüs Altyapısı)</t>
    </r>
  </si>
  <si>
    <r>
      <t xml:space="preserve">Diğerleri </t>
    </r>
    <r>
      <rPr>
        <b/>
        <sz val="10"/>
        <color indexed="14"/>
        <rFont val="Verdana"/>
        <family val="2"/>
      </rPr>
      <t>(Büyük Onarım)</t>
    </r>
  </si>
  <si>
    <r>
      <t xml:space="preserve">Büro Mefruşatı Alımları </t>
    </r>
    <r>
      <rPr>
        <b/>
        <sz val="10"/>
        <color indexed="10"/>
        <rFont val="Verdana"/>
        <family val="2"/>
      </rPr>
      <t>(Muhtelif İşler-</t>
    </r>
    <r>
      <rPr>
        <b/>
        <sz val="10"/>
        <color indexed="12"/>
        <rFont val="Verdana"/>
        <family val="2"/>
      </rPr>
      <t>Makine ve Teçhizat Alımı</t>
    </r>
    <r>
      <rPr>
        <b/>
        <sz val="10"/>
        <color indexed="10"/>
        <rFont val="Verdana"/>
        <family val="2"/>
      </rPr>
      <t>)</t>
    </r>
  </si>
  <si>
    <r>
      <t xml:space="preserve">Okul Mefruşatı Alımları </t>
    </r>
    <r>
      <rPr>
        <b/>
        <sz val="10"/>
        <color indexed="10"/>
        <rFont val="Verdana"/>
        <family val="2"/>
      </rPr>
      <t>(Muhtelif İşler-</t>
    </r>
    <r>
      <rPr>
        <b/>
        <sz val="10"/>
        <color indexed="12"/>
        <rFont val="Verdana"/>
        <family val="2"/>
      </rPr>
      <t>Makine ve Teçhizat Alımı</t>
    </r>
    <r>
      <rPr>
        <b/>
        <sz val="10"/>
        <color indexed="10"/>
        <rFont val="Verdana"/>
        <family val="2"/>
      </rPr>
      <t>)</t>
    </r>
  </si>
  <si>
    <r>
      <t xml:space="preserve">Büro Makinaları Alımları </t>
    </r>
    <r>
      <rPr>
        <b/>
        <sz val="10"/>
        <color indexed="10"/>
        <rFont val="Verdana"/>
        <family val="2"/>
      </rPr>
      <t>(Muhtelif İşler-</t>
    </r>
    <r>
      <rPr>
        <b/>
        <sz val="10"/>
        <color indexed="12"/>
        <rFont val="Verdana"/>
        <family val="2"/>
      </rPr>
      <t>Makine ve Teçhizat Alımı</t>
    </r>
    <r>
      <rPr>
        <b/>
        <sz val="10"/>
        <color indexed="10"/>
        <rFont val="Verdana"/>
        <family val="2"/>
      </rPr>
      <t>)</t>
    </r>
  </si>
  <si>
    <r>
      <t xml:space="preserve">Bilgisayar Alımları </t>
    </r>
    <r>
      <rPr>
        <b/>
        <sz val="10"/>
        <color indexed="10"/>
        <rFont val="Verdana"/>
        <family val="2"/>
      </rPr>
      <t>(Muhtelif İşler-</t>
    </r>
    <r>
      <rPr>
        <b/>
        <sz val="10"/>
        <color indexed="12"/>
        <rFont val="Verdana"/>
        <family val="2"/>
      </rPr>
      <t>Bilgi Teknolojileri</t>
    </r>
    <r>
      <rPr>
        <b/>
        <sz val="10"/>
        <color indexed="10"/>
        <rFont val="Verdana"/>
        <family val="2"/>
      </rPr>
      <t>)</t>
    </r>
  </si>
  <si>
    <r>
      <t xml:space="preserve">Laboratuvar Cihazı Alımları </t>
    </r>
    <r>
      <rPr>
        <b/>
        <sz val="10"/>
        <color indexed="10"/>
        <rFont val="Verdana"/>
        <family val="2"/>
      </rPr>
      <t>(Muhtelif İşler-</t>
    </r>
    <r>
      <rPr>
        <b/>
        <sz val="10"/>
        <color indexed="12"/>
        <rFont val="Verdana"/>
        <family val="2"/>
      </rPr>
      <t>Makine ve Teçhizat Alımı</t>
    </r>
    <r>
      <rPr>
        <b/>
        <sz val="10"/>
        <color indexed="10"/>
        <rFont val="Verdana"/>
        <family val="2"/>
      </rPr>
      <t>)</t>
    </r>
  </si>
  <si>
    <r>
      <t xml:space="preserve">İşyeri Makine ve Teçhizat Alımları </t>
    </r>
    <r>
      <rPr>
        <b/>
        <sz val="10"/>
        <color indexed="10"/>
        <rFont val="Verdana"/>
        <family val="2"/>
      </rPr>
      <t>(Muhtelif İşler-</t>
    </r>
    <r>
      <rPr>
        <b/>
        <sz val="10"/>
        <color indexed="12"/>
        <rFont val="Verdana"/>
        <family val="2"/>
      </rPr>
      <t>Makine ve Teçhizat Alımı</t>
    </r>
    <r>
      <rPr>
        <b/>
        <sz val="10"/>
        <color indexed="10"/>
        <rFont val="Verdana"/>
        <family val="2"/>
      </rPr>
      <t>)</t>
    </r>
  </si>
  <si>
    <r>
      <t xml:space="preserve">Diğer Makine Teçhizat Alımları </t>
    </r>
    <r>
      <rPr>
        <b/>
        <sz val="10"/>
        <color indexed="10"/>
        <rFont val="Verdana"/>
        <family val="2"/>
      </rPr>
      <t>(Muhtelif İşler-</t>
    </r>
    <r>
      <rPr>
        <b/>
        <sz val="10"/>
        <color indexed="12"/>
        <rFont val="Verdana"/>
        <family val="2"/>
      </rPr>
      <t>Makine ve Teçhizat Alımı</t>
    </r>
    <r>
      <rPr>
        <b/>
        <sz val="10"/>
        <color indexed="10"/>
        <rFont val="Verdana"/>
        <family val="2"/>
      </rPr>
      <t>)</t>
    </r>
  </si>
  <si>
    <r>
      <t xml:space="preserve">Basılı Yayın Alımları ve Yapımları </t>
    </r>
    <r>
      <rPr>
        <b/>
        <sz val="10"/>
        <color indexed="10"/>
        <rFont val="Verdana"/>
        <family val="2"/>
      </rPr>
      <t>(Muhtelif İşler-</t>
    </r>
    <r>
      <rPr>
        <b/>
        <sz val="10"/>
        <color indexed="12"/>
        <rFont val="Verdana"/>
        <family val="2"/>
      </rPr>
      <t>Yayın Alımı</t>
    </r>
    <r>
      <rPr>
        <b/>
        <sz val="10"/>
        <color indexed="10"/>
        <rFont val="Verdana"/>
        <family val="2"/>
      </rPr>
      <t>)</t>
    </r>
  </si>
  <si>
    <r>
      <t xml:space="preserve">Elektronik Ortamda Yayın Alımları ve Yapımları </t>
    </r>
    <r>
      <rPr>
        <b/>
        <sz val="10"/>
        <color indexed="10"/>
        <rFont val="Verdana"/>
        <family val="2"/>
      </rPr>
      <t xml:space="preserve">(Muhtelif İşler-                         </t>
    </r>
    <r>
      <rPr>
        <b/>
        <sz val="10"/>
        <color indexed="12"/>
        <rFont val="Verdana"/>
        <family val="2"/>
      </rPr>
      <t>Yayın Alımı</t>
    </r>
    <r>
      <rPr>
        <b/>
        <sz val="10"/>
        <color indexed="10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</si>
</sst>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.0"/>
    <numFmt numFmtId="184" formatCode="00"/>
    <numFmt numFmtId="185" formatCode="#,##0\ &quot;TL&quot;"/>
    <numFmt numFmtId="186" formatCode="#,##0.000"/>
    <numFmt numFmtId="187" formatCode="#,##0.0000"/>
    <numFmt numFmtId="188" formatCode="#,##0.00000"/>
    <numFmt numFmtId="189" formatCode="#,##0.000000"/>
    <numFmt numFmtId="190" formatCode="00000"/>
    <numFmt numFmtId="191" formatCode="#,##0\ _T_L;[Red]#,##0\ _T_L"/>
  </numFmts>
  <fonts count="56">
    <font>
      <sz val="10"/>
      <name val="Arial"/>
      <family val="0"/>
    </font>
    <font>
      <b/>
      <sz val="12"/>
      <color indexed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14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sz val="10"/>
      <color indexed="12"/>
      <name val="Verdana"/>
      <family val="2"/>
    </font>
    <font>
      <b/>
      <sz val="11"/>
      <name val="Verdana"/>
      <family val="2"/>
    </font>
    <font>
      <sz val="10"/>
      <color indexed="10"/>
      <name val="Verdana"/>
      <family val="2"/>
    </font>
    <font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8" fillId="33" borderId="11" xfId="0" applyFont="1" applyFill="1" applyBorder="1" applyAlignment="1">
      <alignment horizontal="center" wrapText="1"/>
    </xf>
    <xf numFmtId="49" fontId="8" fillId="33" borderId="15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3" fontId="3" fillId="33" borderId="14" xfId="0" applyNumberFormat="1" applyFont="1" applyFill="1" applyBorder="1" applyAlignment="1">
      <alignment horizontal="center" wrapText="1"/>
    </xf>
    <xf numFmtId="0" fontId="10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3" fontId="4" fillId="33" borderId="22" xfId="0" applyNumberFormat="1" applyFont="1" applyFill="1" applyBorder="1" applyAlignment="1">
      <alignment horizontal="right" wrapText="1"/>
    </xf>
    <xf numFmtId="3" fontId="5" fillId="33" borderId="23" xfId="0" applyNumberFormat="1" applyFont="1" applyFill="1" applyBorder="1" applyAlignment="1">
      <alignment horizontal="right" wrapText="1"/>
    </xf>
    <xf numFmtId="3" fontId="3" fillId="33" borderId="23" xfId="0" applyNumberFormat="1" applyFont="1" applyFill="1" applyBorder="1" applyAlignment="1">
      <alignment horizontal="right" wrapText="1"/>
    </xf>
    <xf numFmtId="3" fontId="4" fillId="33" borderId="23" xfId="0" applyNumberFormat="1" applyFont="1" applyFill="1" applyBorder="1" applyAlignment="1">
      <alignment horizontal="right" wrapText="1"/>
    </xf>
    <xf numFmtId="3" fontId="10" fillId="33" borderId="23" xfId="0" applyNumberFormat="1" applyFont="1" applyFill="1" applyBorder="1" applyAlignment="1">
      <alignment horizontal="right" wrapText="1"/>
    </xf>
    <xf numFmtId="3" fontId="3" fillId="0" borderId="23" xfId="0" applyNumberFormat="1" applyFont="1" applyFill="1" applyBorder="1" applyAlignment="1">
      <alignment horizontal="right" wrapText="1"/>
    </xf>
    <xf numFmtId="3" fontId="5" fillId="33" borderId="24" xfId="0" applyNumberFormat="1" applyFont="1" applyFill="1" applyBorder="1" applyAlignment="1">
      <alignment horizontal="right" wrapText="1"/>
    </xf>
    <xf numFmtId="3" fontId="5" fillId="33" borderId="25" xfId="0" applyNumberFormat="1" applyFont="1" applyFill="1" applyBorder="1" applyAlignment="1">
      <alignment horizontal="right" wrapText="1"/>
    </xf>
    <xf numFmtId="3" fontId="4" fillId="33" borderId="25" xfId="0" applyNumberFormat="1" applyFont="1" applyFill="1" applyBorder="1" applyAlignment="1">
      <alignment horizontal="right" wrapText="1"/>
    </xf>
    <xf numFmtId="3" fontId="4" fillId="33" borderId="26" xfId="0" applyNumberFormat="1" applyFont="1" applyFill="1" applyBorder="1" applyAlignment="1">
      <alignment horizontal="right" wrapText="1"/>
    </xf>
    <xf numFmtId="3" fontId="2" fillId="34" borderId="27" xfId="0" applyNumberFormat="1" applyFont="1" applyFill="1" applyBorder="1" applyAlignment="1">
      <alignment horizontal="center" vertical="center"/>
    </xf>
    <xf numFmtId="3" fontId="2" fillId="34" borderId="28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49" fontId="3" fillId="34" borderId="13" xfId="0" applyNumberFormat="1" applyFont="1" applyFill="1" applyBorder="1" applyAlignment="1">
      <alignment horizontal="center" wrapText="1"/>
    </xf>
    <xf numFmtId="0" fontId="3" fillId="34" borderId="14" xfId="0" applyFont="1" applyFill="1" applyBorder="1" applyAlignment="1">
      <alignment wrapText="1"/>
    </xf>
    <xf numFmtId="3" fontId="3" fillId="34" borderId="23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/>
    </xf>
    <xf numFmtId="0" fontId="11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3" fontId="5" fillId="35" borderId="29" xfId="0" applyNumberFormat="1" applyFont="1" applyFill="1" applyBorder="1" applyAlignment="1">
      <alignment horizontal="center" vertical="center" wrapText="1"/>
    </xf>
    <xf numFmtId="3" fontId="4" fillId="33" borderId="30" xfId="0" applyNumberFormat="1" applyFont="1" applyFill="1" applyBorder="1" applyAlignment="1">
      <alignment horizontal="right" wrapText="1"/>
    </xf>
    <xf numFmtId="3" fontId="3" fillId="33" borderId="31" xfId="0" applyNumberFormat="1" applyFont="1" applyFill="1" applyBorder="1" applyAlignment="1">
      <alignment horizontal="right" wrapText="1"/>
    </xf>
    <xf numFmtId="3" fontId="4" fillId="33" borderId="31" xfId="0" applyNumberFormat="1" applyFont="1" applyFill="1" applyBorder="1" applyAlignment="1">
      <alignment horizontal="right" wrapText="1"/>
    </xf>
    <xf numFmtId="3" fontId="5" fillId="33" borderId="31" xfId="0" applyNumberFormat="1" applyFont="1" applyFill="1" applyBorder="1" applyAlignment="1">
      <alignment horizontal="right" wrapText="1"/>
    </xf>
    <xf numFmtId="3" fontId="10" fillId="33" borderId="31" xfId="0" applyNumberFormat="1" applyFont="1" applyFill="1" applyBorder="1" applyAlignment="1">
      <alignment horizontal="right" wrapText="1"/>
    </xf>
    <xf numFmtId="3" fontId="3" fillId="34" borderId="3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5" xfId="0" applyNumberFormat="1" applyFont="1" applyFill="1" applyBorder="1" applyAlignment="1">
      <alignment horizontal="center" wrapText="1"/>
    </xf>
    <xf numFmtId="3" fontId="2" fillId="34" borderId="32" xfId="0" applyNumberFormat="1" applyFont="1" applyFill="1" applyBorder="1" applyAlignment="1">
      <alignment horizontal="center" vertical="center"/>
    </xf>
    <xf numFmtId="3" fontId="2" fillId="34" borderId="33" xfId="0" applyNumberFormat="1" applyFont="1" applyFill="1" applyBorder="1" applyAlignment="1">
      <alignment horizontal="center" vertical="center"/>
    </xf>
    <xf numFmtId="3" fontId="2" fillId="34" borderId="34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4" fillId="0" borderId="14" xfId="0" applyFont="1" applyFill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3" fontId="2" fillId="34" borderId="37" xfId="0" applyNumberFormat="1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3" fontId="4" fillId="0" borderId="23" xfId="0" applyNumberFormat="1" applyFont="1" applyFill="1" applyBorder="1" applyAlignment="1">
      <alignment horizontal="right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horizontal="right" wrapText="1"/>
    </xf>
    <xf numFmtId="3" fontId="4" fillId="33" borderId="48" xfId="0" applyNumberFormat="1" applyFont="1" applyFill="1" applyBorder="1" applyAlignment="1">
      <alignment horizontal="right" wrapText="1"/>
    </xf>
    <xf numFmtId="3" fontId="5" fillId="33" borderId="26" xfId="0" applyNumberFormat="1" applyFont="1" applyFill="1" applyBorder="1" applyAlignment="1">
      <alignment horizontal="right" wrapText="1"/>
    </xf>
    <xf numFmtId="3" fontId="3" fillId="33" borderId="25" xfId="0" applyNumberFormat="1" applyFont="1" applyFill="1" applyBorder="1" applyAlignment="1">
      <alignment horizontal="right" wrapText="1"/>
    </xf>
    <xf numFmtId="3" fontId="3" fillId="33" borderId="26" xfId="0" applyNumberFormat="1" applyFont="1" applyFill="1" applyBorder="1" applyAlignment="1">
      <alignment horizontal="right" wrapText="1"/>
    </xf>
    <xf numFmtId="0" fontId="4" fillId="3" borderId="14" xfId="0" applyFont="1" applyFill="1" applyBorder="1" applyAlignment="1">
      <alignment wrapText="1"/>
    </xf>
    <xf numFmtId="3" fontId="4" fillId="3" borderId="23" xfId="0" applyNumberFormat="1" applyFont="1" applyFill="1" applyBorder="1" applyAlignment="1">
      <alignment horizontal="right" wrapText="1"/>
    </xf>
    <xf numFmtId="3" fontId="4" fillId="3" borderId="31" xfId="0" applyNumberFormat="1" applyFont="1" applyFill="1" applyBorder="1" applyAlignment="1">
      <alignment horizontal="right" wrapText="1"/>
    </xf>
    <xf numFmtId="3" fontId="4" fillId="3" borderId="25" xfId="0" applyNumberFormat="1" applyFont="1" applyFill="1" applyBorder="1" applyAlignment="1">
      <alignment horizontal="right" wrapText="1"/>
    </xf>
    <xf numFmtId="3" fontId="4" fillId="3" borderId="26" xfId="0" applyNumberFormat="1" applyFont="1" applyFill="1" applyBorder="1" applyAlignment="1">
      <alignment horizontal="right" wrapText="1"/>
    </xf>
    <xf numFmtId="3" fontId="10" fillId="33" borderId="25" xfId="0" applyNumberFormat="1" applyFont="1" applyFill="1" applyBorder="1" applyAlignment="1">
      <alignment horizontal="right" wrapText="1"/>
    </xf>
    <xf numFmtId="3" fontId="10" fillId="33" borderId="26" xfId="0" applyNumberFormat="1" applyFont="1" applyFill="1" applyBorder="1" applyAlignment="1">
      <alignment horizontal="right" wrapText="1"/>
    </xf>
    <xf numFmtId="0" fontId="3" fillId="8" borderId="14" xfId="0" applyFont="1" applyFill="1" applyBorder="1" applyAlignment="1">
      <alignment wrapText="1"/>
    </xf>
    <xf numFmtId="3" fontId="3" fillId="8" borderId="31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3" fontId="10" fillId="33" borderId="49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right" wrapText="1"/>
    </xf>
    <xf numFmtId="3" fontId="3" fillId="34" borderId="25" xfId="0" applyNumberFormat="1" applyFont="1" applyFill="1" applyBorder="1" applyAlignment="1">
      <alignment horizontal="right" wrapText="1"/>
    </xf>
    <xf numFmtId="3" fontId="3" fillId="34" borderId="26" xfId="0" applyNumberFormat="1" applyFont="1" applyFill="1" applyBorder="1" applyAlignment="1">
      <alignment horizontal="right" wrapText="1"/>
    </xf>
    <xf numFmtId="3" fontId="2" fillId="3" borderId="0" xfId="0" applyNumberFormat="1" applyFont="1" applyFill="1" applyAlignment="1">
      <alignment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49" fontId="2" fillId="3" borderId="15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4" fillId="33" borderId="49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33" borderId="49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49" fontId="2" fillId="36" borderId="10" xfId="0" applyNumberFormat="1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49" fontId="2" fillId="36" borderId="15" xfId="0" applyNumberFormat="1" applyFont="1" applyFill="1" applyBorder="1" applyAlignment="1">
      <alignment horizontal="center" wrapText="1"/>
    </xf>
    <xf numFmtId="0" fontId="2" fillId="36" borderId="0" xfId="0" applyFont="1" applyFill="1" applyAlignment="1">
      <alignment/>
    </xf>
    <xf numFmtId="0" fontId="16" fillId="0" borderId="0" xfId="0" applyFont="1" applyAlignment="1">
      <alignment/>
    </xf>
    <xf numFmtId="4" fontId="4" fillId="33" borderId="30" xfId="0" applyNumberFormat="1" applyFont="1" applyFill="1" applyBorder="1" applyAlignment="1">
      <alignment horizontal="right" wrapText="1"/>
    </xf>
    <xf numFmtId="4" fontId="3" fillId="33" borderId="31" xfId="0" applyNumberFormat="1" applyFont="1" applyFill="1" applyBorder="1" applyAlignment="1">
      <alignment horizontal="right" wrapText="1"/>
    </xf>
    <xf numFmtId="4" fontId="4" fillId="3" borderId="31" xfId="0" applyNumberFormat="1" applyFont="1" applyFill="1" applyBorder="1" applyAlignment="1">
      <alignment horizontal="right" wrapText="1"/>
    </xf>
    <xf numFmtId="4" fontId="10" fillId="33" borderId="31" xfId="0" applyNumberFormat="1" applyFont="1" applyFill="1" applyBorder="1" applyAlignment="1">
      <alignment horizontal="right" wrapText="1"/>
    </xf>
    <xf numFmtId="4" fontId="4" fillId="33" borderId="31" xfId="0" applyNumberFormat="1" applyFont="1" applyFill="1" applyBorder="1" applyAlignment="1">
      <alignment horizontal="right" wrapText="1"/>
    </xf>
    <xf numFmtId="4" fontId="5" fillId="33" borderId="31" xfId="0" applyNumberFormat="1" applyFont="1" applyFill="1" applyBorder="1" applyAlignment="1">
      <alignment horizontal="right" wrapText="1"/>
    </xf>
    <xf numFmtId="4" fontId="3" fillId="33" borderId="23" xfId="0" applyNumberFormat="1" applyFont="1" applyFill="1" applyBorder="1" applyAlignment="1">
      <alignment horizontal="right" wrapText="1"/>
    </xf>
    <xf numFmtId="4" fontId="4" fillId="33" borderId="23" xfId="0" applyNumberFormat="1" applyFont="1" applyFill="1" applyBorder="1" applyAlignment="1">
      <alignment horizontal="right" wrapText="1"/>
    </xf>
    <xf numFmtId="4" fontId="5" fillId="33" borderId="25" xfId="0" applyNumberFormat="1" applyFont="1" applyFill="1" applyBorder="1" applyAlignment="1">
      <alignment horizontal="right" wrapText="1"/>
    </xf>
    <xf numFmtId="4" fontId="3" fillId="8" borderId="31" xfId="0" applyNumberFormat="1" applyFont="1" applyFill="1" applyBorder="1" applyAlignment="1">
      <alignment horizontal="right" wrapText="1"/>
    </xf>
    <xf numFmtId="4" fontId="4" fillId="3" borderId="23" xfId="0" applyNumberFormat="1" applyFont="1" applyFill="1" applyBorder="1" applyAlignment="1">
      <alignment horizontal="right" wrapText="1"/>
    </xf>
    <xf numFmtId="0" fontId="18" fillId="0" borderId="0" xfId="0" applyFont="1" applyAlignment="1">
      <alignment vertical="center"/>
    </xf>
    <xf numFmtId="3" fontId="14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4" fillId="33" borderId="50" xfId="0" applyNumberFormat="1" applyFont="1" applyFill="1" applyBorder="1" applyAlignment="1">
      <alignment horizontal="right" wrapText="1"/>
    </xf>
    <xf numFmtId="3" fontId="5" fillId="33" borderId="51" xfId="0" applyNumberFormat="1" applyFont="1" applyFill="1" applyBorder="1" applyAlignment="1">
      <alignment horizontal="right" wrapText="1"/>
    </xf>
    <xf numFmtId="3" fontId="3" fillId="33" borderId="49" xfId="0" applyNumberFormat="1" applyFont="1" applyFill="1" applyBorder="1" applyAlignment="1">
      <alignment horizontal="right" wrapText="1"/>
    </xf>
    <xf numFmtId="0" fontId="15" fillId="33" borderId="11" xfId="0" applyFont="1" applyFill="1" applyBorder="1" applyAlignment="1">
      <alignment horizontal="center" wrapText="1"/>
    </xf>
    <xf numFmtId="3" fontId="15" fillId="33" borderId="49" xfId="0" applyNumberFormat="1" applyFont="1" applyFill="1" applyBorder="1" applyAlignment="1">
      <alignment horizontal="right" wrapText="1"/>
    </xf>
    <xf numFmtId="3" fontId="17" fillId="0" borderId="49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3" fontId="9" fillId="0" borderId="49" xfId="0" applyNumberFormat="1" applyFont="1" applyFill="1" applyBorder="1" applyAlignment="1">
      <alignment horizontal="right" wrapText="1"/>
    </xf>
    <xf numFmtId="0" fontId="17" fillId="33" borderId="11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wrapText="1"/>
    </xf>
    <xf numFmtId="3" fontId="17" fillId="33" borderId="49" xfId="0" applyNumberFormat="1" applyFont="1" applyFill="1" applyBorder="1" applyAlignment="1">
      <alignment horizontal="right" wrapText="1"/>
    </xf>
    <xf numFmtId="49" fontId="9" fillId="33" borderId="15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3" fontId="9" fillId="33" borderId="23" xfId="0" applyNumberFormat="1" applyFont="1" applyFill="1" applyBorder="1" applyAlignment="1">
      <alignment horizontal="right" wrapText="1"/>
    </xf>
    <xf numFmtId="3" fontId="9" fillId="33" borderId="49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3" fontId="5" fillId="0" borderId="23" xfId="0" applyNumberFormat="1" applyFont="1" applyFill="1" applyBorder="1" applyAlignment="1">
      <alignment horizontal="right" wrapText="1"/>
    </xf>
    <xf numFmtId="3" fontId="5" fillId="0" borderId="49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wrapText="1"/>
    </xf>
    <xf numFmtId="3" fontId="10" fillId="0" borderId="23" xfId="0" applyNumberFormat="1" applyFont="1" applyFill="1" applyBorder="1" applyAlignment="1">
      <alignment horizontal="right" wrapText="1"/>
    </xf>
    <xf numFmtId="3" fontId="10" fillId="0" borderId="49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3" fontId="15" fillId="0" borderId="49" xfId="0" applyNumberFormat="1" applyFont="1" applyFill="1" applyBorder="1" applyAlignment="1">
      <alignment horizontal="right" wrapText="1"/>
    </xf>
    <xf numFmtId="0" fontId="8" fillId="34" borderId="14" xfId="0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horizontal="center" wrapText="1"/>
    </xf>
    <xf numFmtId="3" fontId="3" fillId="34" borderId="49" xfId="0" applyNumberFormat="1" applyFont="1" applyFill="1" applyBorder="1" applyAlignment="1">
      <alignment horizontal="right" wrapText="1"/>
    </xf>
    <xf numFmtId="0" fontId="8" fillId="33" borderId="38" xfId="0" applyFont="1" applyFill="1" applyBorder="1" applyAlignment="1">
      <alignment horizontal="center" wrapText="1"/>
    </xf>
    <xf numFmtId="0" fontId="8" fillId="33" borderId="40" xfId="0" applyFont="1" applyFill="1" applyBorder="1" applyAlignment="1">
      <alignment horizontal="center" wrapText="1"/>
    </xf>
    <xf numFmtId="49" fontId="8" fillId="33" borderId="39" xfId="0" applyNumberFormat="1" applyFont="1" applyFill="1" applyBorder="1" applyAlignment="1">
      <alignment horizontal="center" wrapText="1"/>
    </xf>
    <xf numFmtId="49" fontId="8" fillId="33" borderId="38" xfId="0" applyNumberFormat="1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0" fontId="8" fillId="33" borderId="53" xfId="0" applyFont="1" applyFill="1" applyBorder="1" applyAlignment="1">
      <alignment horizontal="center" wrapText="1"/>
    </xf>
    <xf numFmtId="0" fontId="8" fillId="33" borderId="54" xfId="0" applyFont="1" applyFill="1" applyBorder="1" applyAlignment="1">
      <alignment horizontal="center" wrapText="1"/>
    </xf>
    <xf numFmtId="49" fontId="9" fillId="33" borderId="39" xfId="0" applyNumberFormat="1" applyFont="1" applyFill="1" applyBorder="1" applyAlignment="1">
      <alignment horizontal="center" wrapText="1"/>
    </xf>
    <xf numFmtId="0" fontId="9" fillId="33" borderId="54" xfId="0" applyFont="1" applyFill="1" applyBorder="1" applyAlignment="1">
      <alignment wrapText="1"/>
    </xf>
    <xf numFmtId="3" fontId="9" fillId="33" borderId="55" xfId="0" applyNumberFormat="1" applyFont="1" applyFill="1" applyBorder="1" applyAlignment="1">
      <alignment horizontal="right" wrapText="1"/>
    </xf>
    <xf numFmtId="3" fontId="9" fillId="33" borderId="56" xfId="0" applyNumberFormat="1" applyFont="1" applyFill="1" applyBorder="1" applyAlignment="1">
      <alignment horizontal="right" wrapText="1"/>
    </xf>
    <xf numFmtId="3" fontId="16" fillId="0" borderId="0" xfId="0" applyNumberFormat="1" applyFont="1" applyAlignment="1">
      <alignment/>
    </xf>
    <xf numFmtId="3" fontId="2" fillId="34" borderId="28" xfId="0" applyNumberFormat="1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right" vertical="center" wrapText="1"/>
    </xf>
    <xf numFmtId="3" fontId="5" fillId="33" borderId="57" xfId="0" applyNumberFormat="1" applyFont="1" applyFill="1" applyBorder="1" applyAlignment="1">
      <alignment horizontal="right" vertical="center" wrapText="1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14" xfId="0" applyNumberFormat="1" applyFont="1" applyFill="1" applyBorder="1" applyAlignment="1">
      <alignment horizontal="right" vertic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10" fillId="33" borderId="23" xfId="0" applyNumberFormat="1" applyFont="1" applyFill="1" applyBorder="1" applyAlignment="1">
      <alignment horizontal="right" vertical="center" wrapText="1"/>
    </xf>
    <xf numFmtId="3" fontId="10" fillId="33" borderId="14" xfId="0" applyNumberFormat="1" applyFont="1" applyFill="1" applyBorder="1" applyAlignment="1">
      <alignment horizontal="right" vertical="center" wrapText="1"/>
    </xf>
    <xf numFmtId="3" fontId="15" fillId="33" borderId="23" xfId="0" applyNumberFormat="1" applyFont="1" applyFill="1" applyBorder="1" applyAlignment="1">
      <alignment horizontal="right" vertical="center" wrapText="1"/>
    </xf>
    <xf numFmtId="3" fontId="15" fillId="33" borderId="14" xfId="0" applyNumberFormat="1" applyFont="1" applyFill="1" applyBorder="1" applyAlignment="1">
      <alignment horizontal="right" vertical="center" wrapText="1"/>
    </xf>
    <xf numFmtId="3" fontId="17" fillId="33" borderId="23" xfId="0" applyNumberFormat="1" applyFont="1" applyFill="1" applyBorder="1" applyAlignment="1">
      <alignment horizontal="right" vertical="center" wrapText="1"/>
    </xf>
    <xf numFmtId="3" fontId="17" fillId="33" borderId="14" xfId="0" applyNumberFormat="1" applyFont="1" applyFill="1" applyBorder="1" applyAlignment="1">
      <alignment horizontal="right" vertical="center" wrapText="1"/>
    </xf>
    <xf numFmtId="3" fontId="9" fillId="33" borderId="23" xfId="0" applyNumberFormat="1" applyFont="1" applyFill="1" applyBorder="1" applyAlignment="1">
      <alignment horizontal="right" vertical="center" wrapText="1"/>
    </xf>
    <xf numFmtId="3" fontId="8" fillId="33" borderId="14" xfId="0" applyNumberFormat="1" applyFont="1" applyFill="1" applyBorder="1" applyAlignment="1">
      <alignment horizontal="right" vertical="center" wrapText="1"/>
    </xf>
    <xf numFmtId="3" fontId="53" fillId="33" borderId="14" xfId="0" applyNumberFormat="1" applyFont="1" applyFill="1" applyBorder="1" applyAlignment="1">
      <alignment horizontal="right" vertical="center" wrapText="1"/>
    </xf>
    <xf numFmtId="3" fontId="3" fillId="34" borderId="14" xfId="0" applyNumberFormat="1" applyFont="1" applyFill="1" applyBorder="1" applyAlignment="1">
      <alignment horizontal="right" vertical="center" wrapText="1"/>
    </xf>
    <xf numFmtId="3" fontId="2" fillId="0" borderId="58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2" fillId="0" borderId="6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33" borderId="59" xfId="0" applyNumberFormat="1" applyFont="1" applyFill="1" applyBorder="1" applyAlignment="1">
      <alignment horizontal="right" vertical="center" wrapText="1"/>
    </xf>
    <xf numFmtId="3" fontId="4" fillId="33" borderId="60" xfId="0" applyNumberFormat="1" applyFont="1" applyFill="1" applyBorder="1" applyAlignment="1">
      <alignment horizontal="right" vertical="center" wrapText="1"/>
    </xf>
    <xf numFmtId="3" fontId="2" fillId="34" borderId="29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wrapText="1"/>
    </xf>
    <xf numFmtId="3" fontId="10" fillId="33" borderId="0" xfId="0" applyNumberFormat="1" applyFont="1" applyFill="1" applyBorder="1" applyAlignment="1">
      <alignment horizontal="right" wrapText="1"/>
    </xf>
    <xf numFmtId="3" fontId="15" fillId="33" borderId="0" xfId="0" applyNumberFormat="1" applyFont="1" applyFill="1" applyBorder="1" applyAlignment="1">
      <alignment horizontal="right" wrapText="1"/>
    </xf>
    <xf numFmtId="3" fontId="17" fillId="33" borderId="0" xfId="0" applyNumberFormat="1" applyFont="1" applyFill="1" applyBorder="1" applyAlignment="1">
      <alignment horizontal="right" wrapText="1"/>
    </xf>
    <xf numFmtId="3" fontId="9" fillId="33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17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3" fontId="3" fillId="37" borderId="0" xfId="0" applyNumberFormat="1" applyFont="1" applyFill="1" applyBorder="1" applyAlignment="1">
      <alignment horizontal="right" wrapText="1"/>
    </xf>
    <xf numFmtId="3" fontId="9" fillId="33" borderId="55" xfId="0" applyNumberFormat="1" applyFont="1" applyFill="1" applyBorder="1" applyAlignment="1">
      <alignment horizontal="right" vertical="center" wrapText="1"/>
    </xf>
    <xf numFmtId="3" fontId="4" fillId="36" borderId="23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4" fontId="2" fillId="34" borderId="28" xfId="0" applyNumberFormat="1" applyFont="1" applyFill="1" applyBorder="1" applyAlignment="1">
      <alignment horizontal="center" vertical="center"/>
    </xf>
    <xf numFmtId="4" fontId="10" fillId="33" borderId="23" xfId="0" applyNumberFormat="1" applyFont="1" applyFill="1" applyBorder="1" applyAlignment="1">
      <alignment horizontal="right" wrapText="1"/>
    </xf>
    <xf numFmtId="4" fontId="5" fillId="33" borderId="23" xfId="0" applyNumberFormat="1" applyFont="1" applyFill="1" applyBorder="1" applyAlignment="1">
      <alignment horizontal="right" wrapText="1"/>
    </xf>
    <xf numFmtId="4" fontId="3" fillId="34" borderId="31" xfId="0" applyNumberFormat="1" applyFont="1" applyFill="1" applyBorder="1" applyAlignment="1">
      <alignment horizontal="right" wrapText="1"/>
    </xf>
    <xf numFmtId="0" fontId="8" fillId="33" borderId="14" xfId="0" applyFont="1" applyFill="1" applyBorder="1" applyAlignment="1">
      <alignment wrapText="1"/>
    </xf>
    <xf numFmtId="0" fontId="54" fillId="33" borderId="14" xfId="0" applyFont="1" applyFill="1" applyBorder="1" applyAlignment="1">
      <alignment wrapText="1"/>
    </xf>
    <xf numFmtId="3" fontId="9" fillId="33" borderId="49" xfId="0" applyNumberFormat="1" applyFont="1" applyFill="1" applyBorder="1" applyAlignment="1">
      <alignment horizontal="right" vertical="center" wrapText="1"/>
    </xf>
    <xf numFmtId="3" fontId="54" fillId="33" borderId="49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4" fillId="0" borderId="49" xfId="0" applyNumberFormat="1" applyFont="1" applyFill="1" applyBorder="1" applyAlignment="1">
      <alignment horizontal="right" wrapText="1"/>
    </xf>
    <xf numFmtId="3" fontId="55" fillId="33" borderId="14" xfId="0" applyNumberFormat="1" applyFont="1" applyFill="1" applyBorder="1" applyAlignment="1">
      <alignment horizontal="right" vertical="center" wrapText="1"/>
    </xf>
    <xf numFmtId="3" fontId="54" fillId="33" borderId="23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Alignment="1">
      <alignment vertical="center"/>
    </xf>
    <xf numFmtId="3" fontId="54" fillId="33" borderId="14" xfId="0" applyNumberFormat="1" applyFont="1" applyFill="1" applyBorder="1" applyAlignment="1">
      <alignment horizontal="right" vertical="center" wrapText="1"/>
    </xf>
    <xf numFmtId="3" fontId="2" fillId="0" borderId="61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3" fillId="0" borderId="62" xfId="0" applyNumberFormat="1" applyFont="1" applyFill="1" applyBorder="1" applyAlignment="1">
      <alignment horizontal="right" wrapText="1"/>
    </xf>
    <xf numFmtId="3" fontId="3" fillId="0" borderId="22" xfId="0" applyNumberFormat="1" applyFont="1" applyFill="1" applyBorder="1" applyAlignment="1">
      <alignment horizontal="right" wrapText="1"/>
    </xf>
    <xf numFmtId="3" fontId="8" fillId="0" borderId="45" xfId="0" applyNumberFormat="1" applyFont="1" applyBorder="1" applyAlignment="1">
      <alignment vertical="center"/>
    </xf>
    <xf numFmtId="3" fontId="4" fillId="33" borderId="58" xfId="0" applyNumberFormat="1" applyFont="1" applyFill="1" applyBorder="1" applyAlignment="1">
      <alignment horizontal="right" vertical="center" wrapText="1"/>
    </xf>
    <xf numFmtId="3" fontId="54" fillId="33" borderId="23" xfId="0" applyNumberFormat="1" applyFont="1" applyFill="1" applyBorder="1" applyAlignment="1">
      <alignment horizontal="right" wrapText="1"/>
    </xf>
    <xf numFmtId="3" fontId="3" fillId="0" borderId="63" xfId="0" applyNumberFormat="1" applyFont="1" applyFill="1" applyBorder="1" applyAlignment="1">
      <alignment horizontal="right" wrapText="1"/>
    </xf>
    <xf numFmtId="3" fontId="5" fillId="33" borderId="64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35" borderId="61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2" fillId="35" borderId="6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49" fontId="5" fillId="35" borderId="29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5" fillId="35" borderId="7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5" fillId="35" borderId="68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3" fontId="5" fillId="35" borderId="29" xfId="0" applyNumberFormat="1" applyFont="1" applyFill="1" applyBorder="1" applyAlignment="1">
      <alignment horizontal="center" vertical="center" wrapText="1"/>
    </xf>
    <xf numFmtId="3" fontId="5" fillId="35" borderId="45" xfId="0" applyNumberFormat="1" applyFont="1" applyFill="1" applyBorder="1" applyAlignment="1">
      <alignment horizontal="center" vertical="center" wrapText="1"/>
    </xf>
    <xf numFmtId="3" fontId="5" fillId="35" borderId="46" xfId="0" applyNumberFormat="1" applyFont="1" applyFill="1" applyBorder="1" applyAlignment="1">
      <alignment horizontal="center" vertical="center" wrapText="1"/>
    </xf>
    <xf numFmtId="3" fontId="2" fillId="34" borderId="66" xfId="0" applyNumberFormat="1" applyFont="1" applyFill="1" applyBorder="1" applyAlignment="1">
      <alignment horizontal="center" vertical="center" wrapText="1"/>
    </xf>
    <xf numFmtId="3" fontId="2" fillId="34" borderId="68" xfId="0" applyNumberFormat="1" applyFont="1" applyFill="1" applyBorder="1" applyAlignment="1">
      <alignment horizontal="center" vertical="center" wrapText="1"/>
    </xf>
    <xf numFmtId="3" fontId="2" fillId="34" borderId="72" xfId="0" applyNumberFormat="1" applyFont="1" applyFill="1" applyBorder="1" applyAlignment="1">
      <alignment horizontal="center" vertical="center" wrapText="1"/>
    </xf>
    <xf numFmtId="3" fontId="2" fillId="34" borderId="73" xfId="0" applyNumberFormat="1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3" fontId="5" fillId="35" borderId="61" xfId="0" applyNumberFormat="1" applyFont="1" applyFill="1" applyBorder="1" applyAlignment="1">
      <alignment horizontal="center" vertical="center" wrapText="1"/>
    </xf>
    <xf numFmtId="3" fontId="5" fillId="35" borderId="60" xfId="0" applyNumberFormat="1" applyFont="1" applyFill="1" applyBorder="1" applyAlignment="1">
      <alignment horizontal="center" vertical="center" wrapText="1"/>
    </xf>
    <xf numFmtId="3" fontId="5" fillId="34" borderId="66" xfId="0" applyNumberFormat="1" applyFont="1" applyFill="1" applyBorder="1" applyAlignment="1">
      <alignment horizontal="center" vertical="center" wrapText="1"/>
    </xf>
    <xf numFmtId="3" fontId="5" fillId="34" borderId="68" xfId="0" applyNumberFormat="1" applyFont="1" applyFill="1" applyBorder="1" applyAlignment="1">
      <alignment horizontal="center" vertical="center" wrapText="1"/>
    </xf>
    <xf numFmtId="3" fontId="5" fillId="34" borderId="72" xfId="0" applyNumberFormat="1" applyFont="1" applyFill="1" applyBorder="1" applyAlignment="1">
      <alignment horizontal="center" vertical="center" wrapText="1"/>
    </xf>
    <xf numFmtId="3" fontId="5" fillId="34" borderId="73" xfId="0" applyNumberFormat="1" applyFont="1" applyFill="1" applyBorder="1" applyAlignment="1">
      <alignment horizontal="center" vertical="center" wrapText="1"/>
    </xf>
    <xf numFmtId="3" fontId="2" fillId="34" borderId="29" xfId="0" applyNumberFormat="1" applyFont="1" applyFill="1" applyBorder="1" applyAlignment="1">
      <alignment horizontal="center" vertical="center"/>
    </xf>
    <xf numFmtId="3" fontId="2" fillId="34" borderId="45" xfId="0" applyNumberFormat="1" applyFont="1" applyFill="1" applyBorder="1" applyAlignment="1">
      <alignment horizontal="center" vertical="center"/>
    </xf>
    <xf numFmtId="3" fontId="2" fillId="34" borderId="46" xfId="0" applyNumberFormat="1" applyFont="1" applyFill="1" applyBorder="1" applyAlignment="1">
      <alignment horizontal="center" vertical="center"/>
    </xf>
    <xf numFmtId="3" fontId="2" fillId="34" borderId="66" xfId="0" applyNumberFormat="1" applyFont="1" applyFill="1" applyBorder="1" applyAlignment="1">
      <alignment horizontal="center" vertical="center"/>
    </xf>
    <xf numFmtId="3" fontId="2" fillId="34" borderId="75" xfId="0" applyNumberFormat="1" applyFont="1" applyFill="1" applyBorder="1" applyAlignment="1">
      <alignment horizontal="center" vertical="center"/>
    </xf>
    <xf numFmtId="3" fontId="2" fillId="34" borderId="76" xfId="0" applyNumberFormat="1" applyFont="1" applyFill="1" applyBorder="1" applyAlignment="1">
      <alignment horizontal="center" vertical="center"/>
    </xf>
    <xf numFmtId="3" fontId="0" fillId="0" borderId="68" xfId="0" applyNumberFormat="1" applyFont="1" applyBorder="1" applyAlignment="1">
      <alignment horizontal="center" vertical="center" wrapText="1"/>
    </xf>
    <xf numFmtId="3" fontId="0" fillId="0" borderId="75" xfId="0" applyNumberFormat="1" applyFont="1" applyBorder="1" applyAlignment="1">
      <alignment horizontal="center" vertical="center" wrapText="1"/>
    </xf>
    <xf numFmtId="3" fontId="0" fillId="0" borderId="73" xfId="0" applyNumberFormat="1" applyFont="1" applyBorder="1" applyAlignment="1">
      <alignment horizontal="center" vertical="center" wrapText="1"/>
    </xf>
    <xf numFmtId="3" fontId="0" fillId="0" borderId="72" xfId="0" applyNumberFormat="1" applyFont="1" applyBorder="1" applyAlignment="1">
      <alignment horizontal="center" vertical="center" wrapText="1"/>
    </xf>
    <xf numFmtId="49" fontId="5" fillId="35" borderId="46" xfId="0" applyNumberFormat="1" applyFont="1" applyFill="1" applyBorder="1" applyAlignment="1">
      <alignment horizontal="center" vertical="center" wrapText="1"/>
    </xf>
    <xf numFmtId="3" fontId="0" fillId="0" borderId="76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5" borderId="67" xfId="0" applyFont="1" applyFill="1" applyBorder="1" applyAlignment="1">
      <alignment horizontal="center" vertical="center" wrapText="1"/>
    </xf>
    <xf numFmtId="0" fontId="2" fillId="35" borderId="68" xfId="0" applyFont="1" applyFill="1" applyBorder="1" applyAlignment="1">
      <alignment horizontal="center" vertical="center" wrapText="1"/>
    </xf>
    <xf numFmtId="0" fontId="2" fillId="35" borderId="69" xfId="0" applyFont="1" applyFill="1" applyBorder="1" applyAlignment="1">
      <alignment horizontal="center" vertical="center" wrapText="1"/>
    </xf>
    <xf numFmtId="0" fontId="2" fillId="35" borderId="70" xfId="0" applyFont="1" applyFill="1" applyBorder="1" applyAlignment="1">
      <alignment horizontal="center" vertical="center" wrapText="1"/>
    </xf>
    <xf numFmtId="0" fontId="2" fillId="35" borderId="71" xfId="0" applyFont="1" applyFill="1" applyBorder="1" applyAlignment="1">
      <alignment horizontal="center" vertical="center" wrapText="1"/>
    </xf>
    <xf numFmtId="0" fontId="2" fillId="35" borderId="72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wrapText="1"/>
    </xf>
    <xf numFmtId="0" fontId="4" fillId="36" borderId="14" xfId="0" applyFont="1" applyFill="1" applyBorder="1" applyAlignment="1">
      <alignment wrapText="1"/>
    </xf>
    <xf numFmtId="3" fontId="4" fillId="36" borderId="49" xfId="0" applyNumberFormat="1" applyFont="1" applyFill="1" applyBorder="1" applyAlignment="1">
      <alignment horizontal="right" wrapText="1"/>
    </xf>
    <xf numFmtId="3" fontId="8" fillId="36" borderId="0" xfId="0" applyNumberFormat="1" applyFont="1" applyFill="1" applyAlignment="1">
      <alignment vertical="center"/>
    </xf>
    <xf numFmtId="3" fontId="4" fillId="36" borderId="14" xfId="0" applyNumberFormat="1" applyFont="1" applyFill="1" applyBorder="1" applyAlignment="1">
      <alignment horizontal="right" vertical="center" wrapText="1"/>
    </xf>
    <xf numFmtId="3" fontId="10" fillId="36" borderId="23" xfId="0" applyNumberFormat="1" applyFont="1" applyFill="1" applyBorder="1" applyAlignment="1">
      <alignment horizontal="right" vertical="center" wrapText="1"/>
    </xf>
    <xf numFmtId="49" fontId="5" fillId="10" borderId="10" xfId="0" applyNumberFormat="1" applyFont="1" applyFill="1" applyBorder="1" applyAlignment="1">
      <alignment horizontal="center" wrapText="1"/>
    </xf>
    <xf numFmtId="0" fontId="2" fillId="10" borderId="11" xfId="0" applyFont="1" applyFill="1" applyBorder="1" applyAlignment="1">
      <alignment horizontal="center" wrapText="1"/>
    </xf>
    <xf numFmtId="0" fontId="2" fillId="10" borderId="12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wrapText="1"/>
    </xf>
    <xf numFmtId="0" fontId="2" fillId="10" borderId="14" xfId="0" applyFont="1" applyFill="1" applyBorder="1" applyAlignment="1">
      <alignment horizontal="center" wrapText="1"/>
    </xf>
    <xf numFmtId="49" fontId="2" fillId="10" borderId="10" xfId="0" applyNumberFormat="1" applyFont="1" applyFill="1" applyBorder="1" applyAlignment="1">
      <alignment horizontal="center" wrapText="1"/>
    </xf>
    <xf numFmtId="49" fontId="2" fillId="10" borderId="15" xfId="0" applyNumberFormat="1" applyFont="1" applyFill="1" applyBorder="1" applyAlignment="1">
      <alignment horizontal="center" wrapText="1"/>
    </xf>
    <xf numFmtId="0" fontId="5" fillId="10" borderId="14" xfId="0" applyFont="1" applyFill="1" applyBorder="1" applyAlignment="1">
      <alignment wrapText="1"/>
    </xf>
    <xf numFmtId="3" fontId="5" fillId="10" borderId="49" xfId="0" applyNumberFormat="1" applyFont="1" applyFill="1" applyBorder="1" applyAlignment="1">
      <alignment horizontal="right" wrapText="1"/>
    </xf>
    <xf numFmtId="3" fontId="5" fillId="10" borderId="23" xfId="0" applyNumberFormat="1" applyFont="1" applyFill="1" applyBorder="1" applyAlignment="1">
      <alignment horizontal="right" wrapText="1"/>
    </xf>
    <xf numFmtId="3" fontId="8" fillId="10" borderId="0" xfId="0" applyNumberFormat="1" applyFont="1" applyFill="1" applyAlignment="1">
      <alignment vertical="center"/>
    </xf>
    <xf numFmtId="3" fontId="5" fillId="10" borderId="23" xfId="0" applyNumberFormat="1" applyFont="1" applyFill="1" applyBorder="1" applyAlignment="1">
      <alignment horizontal="right" vertical="center" wrapText="1"/>
    </xf>
    <xf numFmtId="3" fontId="5" fillId="10" borderId="14" xfId="0" applyNumberFormat="1" applyFont="1" applyFill="1" applyBorder="1" applyAlignment="1">
      <alignment horizontal="right" vertical="center" wrapText="1"/>
    </xf>
    <xf numFmtId="3" fontId="3" fillId="10" borderId="23" xfId="0" applyNumberFormat="1" applyFont="1" applyFill="1" applyBorder="1" applyAlignment="1">
      <alignment horizontal="right" vertical="center" wrapText="1"/>
    </xf>
    <xf numFmtId="49" fontId="5" fillId="16" borderId="10" xfId="0" applyNumberFormat="1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wrapText="1"/>
    </xf>
    <xf numFmtId="0" fontId="2" fillId="16" borderId="12" xfId="0" applyFont="1" applyFill="1" applyBorder="1" applyAlignment="1">
      <alignment horizontal="center" wrapText="1"/>
    </xf>
    <xf numFmtId="0" fontId="2" fillId="16" borderId="13" xfId="0" applyFont="1" applyFill="1" applyBorder="1" applyAlignment="1">
      <alignment horizontal="center" wrapText="1"/>
    </xf>
    <xf numFmtId="0" fontId="2" fillId="16" borderId="14" xfId="0" applyFont="1" applyFill="1" applyBorder="1" applyAlignment="1">
      <alignment horizontal="center" wrapText="1"/>
    </xf>
    <xf numFmtId="49" fontId="2" fillId="16" borderId="10" xfId="0" applyNumberFormat="1" applyFont="1" applyFill="1" applyBorder="1" applyAlignment="1">
      <alignment horizontal="center" wrapText="1"/>
    </xf>
    <xf numFmtId="49" fontId="2" fillId="16" borderId="15" xfId="0" applyNumberFormat="1" applyFont="1" applyFill="1" applyBorder="1" applyAlignment="1">
      <alignment horizontal="center" wrapText="1"/>
    </xf>
    <xf numFmtId="0" fontId="5" fillId="16" borderId="14" xfId="0" applyFont="1" applyFill="1" applyBorder="1" applyAlignment="1">
      <alignment wrapText="1"/>
    </xf>
    <xf numFmtId="3" fontId="5" fillId="16" borderId="49" xfId="0" applyNumberFormat="1" applyFont="1" applyFill="1" applyBorder="1" applyAlignment="1">
      <alignment horizontal="right" wrapText="1"/>
    </xf>
    <xf numFmtId="3" fontId="5" fillId="16" borderId="23" xfId="0" applyNumberFormat="1" applyFont="1" applyFill="1" applyBorder="1" applyAlignment="1">
      <alignment horizontal="right" wrapText="1"/>
    </xf>
    <xf numFmtId="3" fontId="8" fillId="16" borderId="0" xfId="0" applyNumberFormat="1" applyFont="1" applyFill="1" applyAlignment="1">
      <alignment vertical="center"/>
    </xf>
    <xf numFmtId="3" fontId="5" fillId="16" borderId="23" xfId="0" applyNumberFormat="1" applyFont="1" applyFill="1" applyBorder="1" applyAlignment="1">
      <alignment horizontal="right" vertical="center" wrapText="1"/>
    </xf>
    <xf numFmtId="3" fontId="5" fillId="16" borderId="14" xfId="0" applyNumberFormat="1" applyFont="1" applyFill="1" applyBorder="1" applyAlignment="1">
      <alignment horizontal="right" vertical="center" wrapText="1"/>
    </xf>
    <xf numFmtId="3" fontId="3" fillId="16" borderId="23" xfId="0" applyNumberFormat="1" applyFont="1" applyFill="1" applyBorder="1" applyAlignment="1">
      <alignment horizontal="right" vertical="center" wrapText="1"/>
    </xf>
    <xf numFmtId="0" fontId="5" fillId="16" borderId="10" xfId="0" applyFont="1" applyFill="1" applyBorder="1" applyAlignment="1">
      <alignment horizontal="center" wrapText="1"/>
    </xf>
    <xf numFmtId="49" fontId="3" fillId="16" borderId="15" xfId="0" applyNumberFormat="1" applyFont="1" applyFill="1" applyBorder="1" applyAlignment="1">
      <alignment horizontal="center" wrapText="1"/>
    </xf>
    <xf numFmtId="3" fontId="3" fillId="16" borderId="49" xfId="0" applyNumberFormat="1" applyFont="1" applyFill="1" applyBorder="1" applyAlignment="1">
      <alignment horizontal="right" wrapText="1"/>
    </xf>
    <xf numFmtId="3" fontId="10" fillId="36" borderId="49" xfId="0" applyNumberFormat="1" applyFont="1" applyFill="1" applyBorder="1" applyAlignment="1">
      <alignment horizontal="right" wrapText="1"/>
    </xf>
    <xf numFmtId="49" fontId="5" fillId="38" borderId="10" xfId="0" applyNumberFormat="1" applyFont="1" applyFill="1" applyBorder="1" applyAlignment="1">
      <alignment horizontal="center" wrapText="1"/>
    </xf>
    <xf numFmtId="49" fontId="3" fillId="38" borderId="11" xfId="0" applyNumberFormat="1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3" fontId="3" fillId="38" borderId="14" xfId="0" applyNumberFormat="1" applyFont="1" applyFill="1" applyBorder="1" applyAlignment="1">
      <alignment horizontal="center" wrapText="1"/>
    </xf>
    <xf numFmtId="49" fontId="2" fillId="38" borderId="10" xfId="0" applyNumberFormat="1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49" fontId="2" fillId="38" borderId="15" xfId="0" applyNumberFormat="1" applyFont="1" applyFill="1" applyBorder="1" applyAlignment="1">
      <alignment horizontal="center" wrapText="1"/>
    </xf>
    <xf numFmtId="0" fontId="5" fillId="38" borderId="14" xfId="0" applyFont="1" applyFill="1" applyBorder="1" applyAlignment="1">
      <alignment wrapText="1"/>
    </xf>
    <xf numFmtId="3" fontId="5" fillId="38" borderId="49" xfId="0" applyNumberFormat="1" applyFont="1" applyFill="1" applyBorder="1" applyAlignment="1">
      <alignment horizontal="right" wrapText="1"/>
    </xf>
    <xf numFmtId="3" fontId="5" fillId="38" borderId="23" xfId="0" applyNumberFormat="1" applyFont="1" applyFill="1" applyBorder="1" applyAlignment="1">
      <alignment horizontal="right" wrapText="1"/>
    </xf>
    <xf numFmtId="3" fontId="8" fillId="38" borderId="0" xfId="0" applyNumberFormat="1" applyFont="1" applyFill="1" applyAlignment="1">
      <alignment vertical="center"/>
    </xf>
    <xf numFmtId="3" fontId="5" fillId="38" borderId="14" xfId="0" applyNumberFormat="1" applyFont="1" applyFill="1" applyBorder="1" applyAlignment="1">
      <alignment horizontal="right" vertical="center" wrapText="1"/>
    </xf>
    <xf numFmtId="3" fontId="3" fillId="38" borderId="49" xfId="0" applyNumberFormat="1" applyFont="1" applyFill="1" applyBorder="1" applyAlignment="1">
      <alignment horizontal="right" wrapText="1"/>
    </xf>
    <xf numFmtId="0" fontId="2" fillId="38" borderId="12" xfId="0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0" fontId="2" fillId="38" borderId="14" xfId="0" applyFont="1" applyFill="1" applyBorder="1" applyAlignment="1">
      <alignment horizontal="center" wrapText="1"/>
    </xf>
    <xf numFmtId="0" fontId="3" fillId="33" borderId="54" xfId="0" applyFont="1" applyFill="1" applyBorder="1" applyAlignment="1">
      <alignment wrapText="1"/>
    </xf>
    <xf numFmtId="3" fontId="4" fillId="36" borderId="23" xfId="0" applyNumberFormat="1" applyFont="1" applyFill="1" applyBorder="1" applyAlignment="1">
      <alignment horizontal="right" vertical="center" wrapText="1"/>
    </xf>
    <xf numFmtId="3" fontId="9" fillId="33" borderId="77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306"/>
  <sheetViews>
    <sheetView zoomScalePageLayoutView="0" workbookViewId="0" topLeftCell="A1">
      <pane ySplit="9" topLeftCell="A27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3" width="3.7109375" style="154" customWidth="1"/>
    <col min="14" max="14" width="36.8515625" style="154" customWidth="1"/>
    <col min="15" max="15" width="14.140625" style="153" hidden="1" customWidth="1"/>
    <col min="16" max="17" width="15.28125" style="153" hidden="1" customWidth="1"/>
    <col min="18" max="18" width="13.8515625" style="154" customWidth="1"/>
    <col min="19" max="19" width="14.7109375" style="154" hidden="1" customWidth="1"/>
    <col min="20" max="20" width="14.421875" style="154" hidden="1" customWidth="1"/>
    <col min="21" max="21" width="13.140625" style="154" hidden="1" customWidth="1"/>
    <col min="22" max="22" width="11.57421875" style="154" customWidth="1"/>
    <col min="23" max="23" width="0.13671875" style="154" customWidth="1"/>
    <col min="24" max="24" width="3.421875" style="154" customWidth="1"/>
    <col min="25" max="25" width="13.7109375" style="154" hidden="1" customWidth="1"/>
    <col min="26" max="26" width="14.00390625" style="154" hidden="1" customWidth="1"/>
    <col min="27" max="27" width="14.140625" style="154" hidden="1" customWidth="1"/>
    <col min="28" max="28" width="12.57421875" style="154" customWidth="1"/>
    <col min="29" max="29" width="5.28125" style="154" hidden="1" customWidth="1"/>
    <col min="30" max="30" width="2.421875" style="154" customWidth="1"/>
    <col min="31" max="31" width="13.7109375" style="154" customWidth="1"/>
    <col min="32" max="32" width="0.2890625" style="154" customWidth="1"/>
    <col min="33" max="33" width="3.8515625" style="154" customWidth="1"/>
    <col min="34" max="34" width="13.00390625" style="154" hidden="1" customWidth="1"/>
    <col min="35" max="35" width="15.00390625" style="154" hidden="1" customWidth="1"/>
    <col min="36" max="36" width="12.7109375" style="154" hidden="1" customWidth="1"/>
    <col min="37" max="37" width="13.8515625" style="154" customWidth="1"/>
    <col min="38" max="38" width="5.00390625" style="154" hidden="1" customWidth="1"/>
    <col min="39" max="39" width="5.00390625" style="154" customWidth="1"/>
    <col min="40" max="40" width="13.28125" style="154" hidden="1" customWidth="1"/>
    <col min="41" max="41" width="12.7109375" style="154" hidden="1" customWidth="1"/>
    <col min="42" max="42" width="15.00390625" style="154" hidden="1" customWidth="1"/>
    <col min="43" max="43" width="11.421875" style="154" customWidth="1"/>
    <col min="44" max="44" width="5.8515625" style="154" hidden="1" customWidth="1"/>
    <col min="45" max="45" width="3.57421875" style="154" customWidth="1"/>
    <col min="46" max="46" width="12.8515625" style="154" customWidth="1"/>
    <col min="47" max="47" width="6.00390625" style="154" hidden="1" customWidth="1"/>
    <col min="48" max="48" width="3.00390625" style="154" customWidth="1"/>
    <col min="49" max="49" width="12.8515625" style="154" customWidth="1"/>
    <col min="50" max="50" width="7.28125" style="154" customWidth="1"/>
    <col min="51" max="51" width="4.00390625" style="154" customWidth="1"/>
    <col min="52" max="52" width="13.57421875" style="154" hidden="1" customWidth="1"/>
    <col min="53" max="53" width="11.8515625" style="154" hidden="1" customWidth="1"/>
    <col min="54" max="54" width="15.140625" style="154" hidden="1" customWidth="1"/>
    <col min="55" max="55" width="0" style="154" hidden="1" customWidth="1"/>
    <col min="56" max="16384" width="9.140625" style="154" customWidth="1"/>
  </cols>
  <sheetData>
    <row r="1" spans="1:17" s="186" customFormat="1" ht="18.75" customHeight="1">
      <c r="A1" s="372" t="s">
        <v>89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7" s="186" customFormat="1" ht="18.75" customHeight="1">
      <c r="A2" s="372" t="s">
        <v>160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s="186" customFormat="1" ht="18.75" customHeight="1">
      <c r="A3" s="373" t="s">
        <v>90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</row>
    <row r="4" spans="1:17" s="155" customFormat="1" ht="12.75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87"/>
      <c r="P4" s="187"/>
      <c r="Q4" s="187"/>
    </row>
    <row r="5" spans="1:49" ht="31.5" customHeight="1" hidden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88"/>
      <c r="P5" s="188"/>
      <c r="Q5" s="54"/>
      <c r="AU5" s="164"/>
      <c r="AV5" s="163"/>
      <c r="AW5" s="164"/>
    </row>
    <row r="6" spans="1:48" s="157" customFormat="1" ht="15.75" customHeight="1" thickBot="1">
      <c r="A6" s="313" t="s">
        <v>59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5"/>
      <c r="AU6" s="310"/>
      <c r="AV6" s="309"/>
    </row>
    <row r="7" spans="1:53" ht="41.25" customHeight="1" thickBot="1">
      <c r="A7" s="316" t="s">
        <v>91</v>
      </c>
      <c r="B7" s="374"/>
      <c r="C7" s="374"/>
      <c r="D7" s="375"/>
      <c r="E7" s="316" t="s">
        <v>92</v>
      </c>
      <c r="F7" s="374"/>
      <c r="G7" s="374"/>
      <c r="H7" s="375"/>
      <c r="I7" s="331" t="s">
        <v>53</v>
      </c>
      <c r="J7" s="316" t="s">
        <v>88</v>
      </c>
      <c r="K7" s="374"/>
      <c r="L7" s="374"/>
      <c r="M7" s="375"/>
      <c r="N7" s="113" t="s">
        <v>1</v>
      </c>
      <c r="O7" s="64" t="s">
        <v>58</v>
      </c>
      <c r="P7" s="343" t="s">
        <v>62</v>
      </c>
      <c r="Q7" s="344"/>
      <c r="R7" s="64" t="s">
        <v>146</v>
      </c>
      <c r="S7" s="349" t="s">
        <v>33</v>
      </c>
      <c r="T7" s="349" t="s">
        <v>34</v>
      </c>
      <c r="U7" s="352" t="s">
        <v>35</v>
      </c>
      <c r="V7" s="337" t="s">
        <v>46</v>
      </c>
      <c r="W7" s="355"/>
      <c r="X7" s="156"/>
      <c r="Y7" s="349" t="s">
        <v>36</v>
      </c>
      <c r="Z7" s="349" t="s">
        <v>37</v>
      </c>
      <c r="AA7" s="352" t="s">
        <v>38</v>
      </c>
      <c r="AB7" s="337" t="s">
        <v>47</v>
      </c>
      <c r="AC7" s="355"/>
      <c r="AD7" s="156"/>
      <c r="AE7" s="337" t="s">
        <v>50</v>
      </c>
      <c r="AF7" s="355"/>
      <c r="AG7" s="156"/>
      <c r="AH7" s="349" t="s">
        <v>39</v>
      </c>
      <c r="AI7" s="349" t="s">
        <v>40</v>
      </c>
      <c r="AJ7" s="352" t="s">
        <v>41</v>
      </c>
      <c r="AK7" s="337" t="s">
        <v>48</v>
      </c>
      <c r="AL7" s="355"/>
      <c r="AM7" s="156"/>
      <c r="AN7" s="349" t="s">
        <v>42</v>
      </c>
      <c r="AO7" s="349" t="s">
        <v>43</v>
      </c>
      <c r="AP7" s="352" t="s">
        <v>44</v>
      </c>
      <c r="AQ7" s="337" t="s">
        <v>49</v>
      </c>
      <c r="AR7" s="355"/>
      <c r="AS7" s="156"/>
      <c r="AT7" s="337" t="s">
        <v>51</v>
      </c>
      <c r="AU7" s="355"/>
      <c r="AV7" s="191"/>
      <c r="AW7" s="337" t="s">
        <v>13</v>
      </c>
      <c r="AX7" s="355"/>
      <c r="AY7" s="156"/>
      <c r="AZ7" s="337" t="s">
        <v>60</v>
      </c>
      <c r="BA7" s="355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41"/>
      <c r="J8" s="376"/>
      <c r="K8" s="377"/>
      <c r="L8" s="377"/>
      <c r="M8" s="378"/>
      <c r="N8" s="114"/>
      <c r="O8" s="325" t="s">
        <v>75</v>
      </c>
      <c r="P8" s="325" t="s">
        <v>77</v>
      </c>
      <c r="Q8" s="325" t="s">
        <v>147</v>
      </c>
      <c r="R8" s="325" t="s">
        <v>75</v>
      </c>
      <c r="S8" s="350"/>
      <c r="T8" s="350"/>
      <c r="U8" s="353"/>
      <c r="V8" s="356"/>
      <c r="W8" s="357"/>
      <c r="X8" s="156"/>
      <c r="Y8" s="350"/>
      <c r="Z8" s="350"/>
      <c r="AA8" s="353"/>
      <c r="AB8" s="358"/>
      <c r="AC8" s="357"/>
      <c r="AD8" s="156"/>
      <c r="AE8" s="360"/>
      <c r="AF8" s="361"/>
      <c r="AG8" s="156"/>
      <c r="AH8" s="350"/>
      <c r="AI8" s="350"/>
      <c r="AJ8" s="353"/>
      <c r="AK8" s="360"/>
      <c r="AL8" s="361"/>
      <c r="AM8" s="156"/>
      <c r="AN8" s="350"/>
      <c r="AO8" s="350"/>
      <c r="AP8" s="353"/>
      <c r="AQ8" s="358"/>
      <c r="AR8" s="357"/>
      <c r="AS8" s="156"/>
      <c r="AT8" s="360"/>
      <c r="AU8" s="361"/>
      <c r="AV8" s="244"/>
      <c r="AW8" s="358"/>
      <c r="AX8" s="357"/>
      <c r="AY8" s="156"/>
      <c r="AZ8" s="356"/>
      <c r="BA8" s="357"/>
    </row>
    <row r="9" spans="1:53" s="157" customFormat="1" ht="19.5" customHeight="1" thickBot="1">
      <c r="A9" s="87" t="s">
        <v>2</v>
      </c>
      <c r="B9" s="89" t="s">
        <v>3</v>
      </c>
      <c r="C9" s="89" t="s">
        <v>4</v>
      </c>
      <c r="D9" s="88" t="s">
        <v>5</v>
      </c>
      <c r="E9" s="90" t="s">
        <v>2</v>
      </c>
      <c r="F9" s="91" t="s">
        <v>3</v>
      </c>
      <c r="G9" s="92" t="s">
        <v>4</v>
      </c>
      <c r="H9" s="93" t="s">
        <v>5</v>
      </c>
      <c r="I9" s="342"/>
      <c r="J9" s="87" t="s">
        <v>2</v>
      </c>
      <c r="K9" s="89" t="s">
        <v>3</v>
      </c>
      <c r="L9" s="89" t="s">
        <v>4</v>
      </c>
      <c r="M9" s="88" t="s">
        <v>5</v>
      </c>
      <c r="N9" s="115"/>
      <c r="O9" s="359"/>
      <c r="P9" s="359"/>
      <c r="Q9" s="359"/>
      <c r="R9" s="359"/>
      <c r="S9" s="351"/>
      <c r="T9" s="351"/>
      <c r="U9" s="354"/>
      <c r="V9" s="269" t="s">
        <v>45</v>
      </c>
      <c r="W9" s="239" t="s">
        <v>56</v>
      </c>
      <c r="X9" s="156"/>
      <c r="Y9" s="351"/>
      <c r="Z9" s="351"/>
      <c r="AA9" s="354"/>
      <c r="AB9" s="51" t="s">
        <v>45</v>
      </c>
      <c r="AC9" s="239" t="s">
        <v>56</v>
      </c>
      <c r="AD9" s="156"/>
      <c r="AE9" s="51" t="s">
        <v>45</v>
      </c>
      <c r="AF9" s="239" t="s">
        <v>56</v>
      </c>
      <c r="AG9" s="156"/>
      <c r="AH9" s="350"/>
      <c r="AI9" s="350"/>
      <c r="AJ9" s="353"/>
      <c r="AK9" s="51" t="s">
        <v>45</v>
      </c>
      <c r="AL9" s="239" t="s">
        <v>56</v>
      </c>
      <c r="AM9" s="156"/>
      <c r="AN9" s="351"/>
      <c r="AO9" s="351"/>
      <c r="AP9" s="353"/>
      <c r="AQ9" s="51" t="s">
        <v>45</v>
      </c>
      <c r="AR9" s="239" t="s">
        <v>56</v>
      </c>
      <c r="AS9" s="156"/>
      <c r="AT9" s="51" t="s">
        <v>45</v>
      </c>
      <c r="AU9" s="239" t="s">
        <v>56</v>
      </c>
      <c r="AV9" s="246"/>
      <c r="AW9" s="51" t="s">
        <v>45</v>
      </c>
      <c r="AX9" s="239" t="s">
        <v>56</v>
      </c>
      <c r="AY9" s="156"/>
      <c r="AZ9" s="269" t="s">
        <v>45</v>
      </c>
      <c r="BA9" s="239" t="s">
        <v>56</v>
      </c>
    </row>
    <row r="10" spans="1:55" s="9" customFormat="1" ht="28.5" customHeight="1">
      <c r="A10" s="31">
        <v>38</v>
      </c>
      <c r="B10" s="32"/>
      <c r="C10" s="32"/>
      <c r="D10" s="33"/>
      <c r="E10" s="34"/>
      <c r="F10" s="32"/>
      <c r="G10" s="35"/>
      <c r="H10" s="36"/>
      <c r="I10" s="37"/>
      <c r="J10" s="34"/>
      <c r="K10" s="32"/>
      <c r="L10" s="32"/>
      <c r="M10" s="33"/>
      <c r="N10" s="38" t="s">
        <v>6</v>
      </c>
      <c r="O10" s="189">
        <f aca="true" t="shared" si="0" ref="O10:U11">O11</f>
        <v>32000000</v>
      </c>
      <c r="P10" s="189">
        <f t="shared" si="0"/>
        <v>36933000</v>
      </c>
      <c r="Q10" s="189">
        <f t="shared" si="0"/>
        <v>41028000</v>
      </c>
      <c r="R10" s="189">
        <f t="shared" si="0"/>
        <v>32000000</v>
      </c>
      <c r="S10" s="189">
        <f t="shared" si="0"/>
        <v>0</v>
      </c>
      <c r="T10" s="189">
        <f t="shared" si="0"/>
        <v>225000</v>
      </c>
      <c r="U10" s="189">
        <f t="shared" si="0"/>
        <v>5167000</v>
      </c>
      <c r="V10" s="189">
        <f>S10+T10+U10</f>
        <v>5392000</v>
      </c>
      <c r="W10" s="41">
        <f>V10/(R10/100)</f>
        <v>16.85</v>
      </c>
      <c r="X10" s="156"/>
      <c r="Y10" s="189">
        <f aca="true" t="shared" si="1" ref="Y10:AA11">Y11</f>
        <v>3533000</v>
      </c>
      <c r="Z10" s="189">
        <f t="shared" si="1"/>
        <v>2083000</v>
      </c>
      <c r="AA10" s="189">
        <f t="shared" si="1"/>
        <v>2083000</v>
      </c>
      <c r="AB10" s="41">
        <f>Y10+Z10+AA10</f>
        <v>7699000</v>
      </c>
      <c r="AC10" s="240">
        <f aca="true" t="shared" si="2" ref="AC10:AC23">AB10/(R10/100)</f>
        <v>24.059375</v>
      </c>
      <c r="AD10" s="156"/>
      <c r="AE10" s="41">
        <f>V10+AB10</f>
        <v>13091000</v>
      </c>
      <c r="AF10" s="240">
        <f aca="true" t="shared" si="3" ref="AF10:AF23">AE10/(R10/100)</f>
        <v>40.909375</v>
      </c>
      <c r="AG10" s="156"/>
      <c r="AH10" s="189">
        <f aca="true" t="shared" si="4" ref="AH10:AJ11">AH11</f>
        <v>3660000</v>
      </c>
      <c r="AI10" s="189">
        <f t="shared" si="4"/>
        <v>3660000</v>
      </c>
      <c r="AJ10" s="189">
        <f t="shared" si="4"/>
        <v>3966000</v>
      </c>
      <c r="AK10" s="41">
        <f>AH10+AI10+AJ10</f>
        <v>11286000</v>
      </c>
      <c r="AL10" s="240">
        <f aca="true" t="shared" si="5" ref="AL10:AL23">AK10/(R10/100)</f>
        <v>35.26875</v>
      </c>
      <c r="AM10" s="156"/>
      <c r="AN10" s="189">
        <f aca="true" t="shared" si="6" ref="AN10:AP11">AN11</f>
        <v>2440000</v>
      </c>
      <c r="AO10" s="189">
        <f t="shared" si="6"/>
        <v>2440000</v>
      </c>
      <c r="AP10" s="189">
        <f t="shared" si="6"/>
        <v>2743000</v>
      </c>
      <c r="AQ10" s="41">
        <f>AN10+AO10+AP10</f>
        <v>7623000</v>
      </c>
      <c r="AR10" s="240">
        <f aca="true" t="shared" si="7" ref="AR10:AR23">AQ10/(R10/100)</f>
        <v>23.821875</v>
      </c>
      <c r="AS10" s="156"/>
      <c r="AT10" s="189">
        <f>AK10+AQ10</f>
        <v>18909000</v>
      </c>
      <c r="AU10" s="189">
        <f aca="true" t="shared" si="8" ref="AU10:AU86">AT10/(R10/100)</f>
        <v>59.090625</v>
      </c>
      <c r="AV10" s="242"/>
      <c r="AW10" s="41">
        <f>AE10+AT10</f>
        <v>32000000</v>
      </c>
      <c r="AX10" s="240">
        <f aca="true" t="shared" si="9" ref="AX10:AX23">AW10/(R10/100)</f>
        <v>100</v>
      </c>
      <c r="AY10" s="156"/>
      <c r="AZ10" s="41">
        <f>R10-AW10</f>
        <v>0</v>
      </c>
      <c r="BA10" s="240">
        <f>AW10/(R10/100)</f>
        <v>100</v>
      </c>
      <c r="BB10" s="41">
        <f>AW10-AZ10</f>
        <v>32000000</v>
      </c>
      <c r="BC10" s="240"/>
    </row>
    <row r="11" spans="1:55" s="9" customFormat="1" ht="28.5" customHeight="1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39" t="s">
        <v>7</v>
      </c>
      <c r="O11" s="190">
        <f t="shared" si="0"/>
        <v>32000000</v>
      </c>
      <c r="P11" s="190">
        <f t="shared" si="0"/>
        <v>36933000</v>
      </c>
      <c r="Q11" s="190">
        <f t="shared" si="0"/>
        <v>41028000</v>
      </c>
      <c r="R11" s="190">
        <f t="shared" si="0"/>
        <v>32000000</v>
      </c>
      <c r="S11" s="190">
        <f t="shared" si="0"/>
        <v>0</v>
      </c>
      <c r="T11" s="190">
        <f t="shared" si="0"/>
        <v>225000</v>
      </c>
      <c r="U11" s="190">
        <f t="shared" si="0"/>
        <v>5167000</v>
      </c>
      <c r="V11" s="190">
        <f aca="true" t="shared" si="10" ref="V11:V87">S11+T11+U11</f>
        <v>5392000</v>
      </c>
      <c r="W11" s="47">
        <f aca="true" t="shared" si="11" ref="W11:W74">V11/(R11/100)</f>
        <v>16.85</v>
      </c>
      <c r="X11" s="156"/>
      <c r="Y11" s="190">
        <f t="shared" si="1"/>
        <v>3533000</v>
      </c>
      <c r="Z11" s="190">
        <f t="shared" si="1"/>
        <v>2083000</v>
      </c>
      <c r="AA11" s="190">
        <f t="shared" si="1"/>
        <v>2083000</v>
      </c>
      <c r="AB11" s="47">
        <f aca="true" t="shared" si="12" ref="AB11:AB87">Y11+Z11+AA11</f>
        <v>7699000</v>
      </c>
      <c r="AC11" s="241">
        <f t="shared" si="2"/>
        <v>24.059375</v>
      </c>
      <c r="AD11" s="156"/>
      <c r="AE11" s="47">
        <f aca="true" t="shared" si="13" ref="AE11:AE87">V11+AB11</f>
        <v>13091000</v>
      </c>
      <c r="AF11" s="241">
        <f t="shared" si="3"/>
        <v>40.909375</v>
      </c>
      <c r="AG11" s="156"/>
      <c r="AH11" s="190">
        <f t="shared" si="4"/>
        <v>3660000</v>
      </c>
      <c r="AI11" s="190">
        <f t="shared" si="4"/>
        <v>3660000</v>
      </c>
      <c r="AJ11" s="190">
        <f t="shared" si="4"/>
        <v>3966000</v>
      </c>
      <c r="AK11" s="47">
        <f aca="true" t="shared" si="14" ref="AK11:AK87">AH11+AI11+AJ11</f>
        <v>11286000</v>
      </c>
      <c r="AL11" s="241">
        <f t="shared" si="5"/>
        <v>35.26875</v>
      </c>
      <c r="AM11" s="156"/>
      <c r="AN11" s="190">
        <f t="shared" si="6"/>
        <v>2440000</v>
      </c>
      <c r="AO11" s="190">
        <f t="shared" si="6"/>
        <v>2440000</v>
      </c>
      <c r="AP11" s="190">
        <f t="shared" si="6"/>
        <v>2743000</v>
      </c>
      <c r="AQ11" s="47">
        <f aca="true" t="shared" si="15" ref="AQ11:AQ87">AN11+AO11+AP11</f>
        <v>7623000</v>
      </c>
      <c r="AR11" s="241">
        <f t="shared" si="7"/>
        <v>23.821875</v>
      </c>
      <c r="AS11" s="156"/>
      <c r="AT11" s="190">
        <f aca="true" t="shared" si="16" ref="AT11:AT87">AK11+AQ11</f>
        <v>18909000</v>
      </c>
      <c r="AU11" s="190">
        <f t="shared" si="8"/>
        <v>59.090625</v>
      </c>
      <c r="AV11" s="242"/>
      <c r="AW11" s="47">
        <f aca="true" t="shared" si="17" ref="AW11:AW87">AE11+AT11</f>
        <v>32000000</v>
      </c>
      <c r="AX11" s="241">
        <f t="shared" si="9"/>
        <v>100</v>
      </c>
      <c r="AY11" s="156"/>
      <c r="AZ11" s="47">
        <f aca="true" t="shared" si="18" ref="AZ11:AZ87">R11-AW11</f>
        <v>0</v>
      </c>
      <c r="BA11" s="241">
        <f aca="true" t="shared" si="19" ref="BA11:BA86">AW11/(R11/100)</f>
        <v>100</v>
      </c>
      <c r="BB11" s="47">
        <f aca="true" t="shared" si="20" ref="BB11:BB87">AW11-AZ11</f>
        <v>32000000</v>
      </c>
      <c r="BC11" s="241"/>
    </row>
    <row r="12" spans="1:55" s="9" customFormat="1" ht="28.5" customHeight="1">
      <c r="A12" s="12"/>
      <c r="B12" s="3"/>
      <c r="C12" s="13" t="s">
        <v>29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0" t="s">
        <v>63</v>
      </c>
      <c r="O12" s="191">
        <f aca="true" t="shared" si="21" ref="O12:U12">O13+O50+O109+O122+O139</f>
        <v>32000000</v>
      </c>
      <c r="P12" s="191">
        <f t="shared" si="21"/>
        <v>36933000</v>
      </c>
      <c r="Q12" s="191">
        <f t="shared" si="21"/>
        <v>41028000</v>
      </c>
      <c r="R12" s="191">
        <f t="shared" si="21"/>
        <v>32000000</v>
      </c>
      <c r="S12" s="191">
        <f t="shared" si="21"/>
        <v>0</v>
      </c>
      <c r="T12" s="191">
        <f t="shared" si="21"/>
        <v>225000</v>
      </c>
      <c r="U12" s="191">
        <f t="shared" si="21"/>
        <v>5167000</v>
      </c>
      <c r="V12" s="191">
        <f t="shared" si="10"/>
        <v>5392000</v>
      </c>
      <c r="W12" s="43">
        <f t="shared" si="11"/>
        <v>16.85</v>
      </c>
      <c r="X12" s="156"/>
      <c r="Y12" s="191">
        <f>Y13+Y50+Y109+Y122+Y139</f>
        <v>3533000</v>
      </c>
      <c r="Z12" s="191">
        <f>Z13+Z50+Z109+Z122+Z139</f>
        <v>2083000</v>
      </c>
      <c r="AA12" s="191">
        <f>AA13+AA50+AA109+AA122+AA139</f>
        <v>2083000</v>
      </c>
      <c r="AB12" s="43">
        <f t="shared" si="12"/>
        <v>7699000</v>
      </c>
      <c r="AC12" s="243">
        <f t="shared" si="2"/>
        <v>24.059375</v>
      </c>
      <c r="AD12" s="156"/>
      <c r="AE12" s="43">
        <f t="shared" si="13"/>
        <v>13091000</v>
      </c>
      <c r="AF12" s="243">
        <f t="shared" si="3"/>
        <v>40.909375</v>
      </c>
      <c r="AG12" s="156"/>
      <c r="AH12" s="191">
        <f>AH13+AH50+AH109+AH122+AH139</f>
        <v>3660000</v>
      </c>
      <c r="AI12" s="191">
        <f>AI13+AI50+AI109+AI122+AI139</f>
        <v>3660000</v>
      </c>
      <c r="AJ12" s="191">
        <f>AJ13+AJ50+AJ109+AJ122+AJ139</f>
        <v>3966000</v>
      </c>
      <c r="AK12" s="43">
        <f t="shared" si="14"/>
        <v>11286000</v>
      </c>
      <c r="AL12" s="243">
        <f t="shared" si="5"/>
        <v>35.26875</v>
      </c>
      <c r="AM12" s="156"/>
      <c r="AN12" s="191">
        <f>AN13+AN50+AN109+AN122+AN139</f>
        <v>2440000</v>
      </c>
      <c r="AO12" s="191">
        <f>AO13+AO50+AO109+AO122+AO139</f>
        <v>2440000</v>
      </c>
      <c r="AP12" s="191">
        <f>AP13+AP50+AP109+AP122+AP139</f>
        <v>2743000</v>
      </c>
      <c r="AQ12" s="43">
        <f t="shared" si="15"/>
        <v>7623000</v>
      </c>
      <c r="AR12" s="243">
        <f t="shared" si="7"/>
        <v>23.821875</v>
      </c>
      <c r="AS12" s="156"/>
      <c r="AT12" s="191">
        <f t="shared" si="16"/>
        <v>18909000</v>
      </c>
      <c r="AU12" s="191">
        <f t="shared" si="8"/>
        <v>59.090625</v>
      </c>
      <c r="AV12" s="242"/>
      <c r="AW12" s="43">
        <f t="shared" si="17"/>
        <v>32000000</v>
      </c>
      <c r="AX12" s="243">
        <f t="shared" si="9"/>
        <v>100</v>
      </c>
      <c r="AY12" s="156"/>
      <c r="AZ12" s="43">
        <f t="shared" si="18"/>
        <v>0</v>
      </c>
      <c r="BA12" s="243">
        <f t="shared" si="19"/>
        <v>100</v>
      </c>
      <c r="BB12" s="43">
        <f t="shared" si="20"/>
        <v>32000000</v>
      </c>
      <c r="BC12" s="243"/>
    </row>
    <row r="13" spans="1:55" s="9" customFormat="1" ht="22.5" customHeight="1">
      <c r="A13" s="12"/>
      <c r="B13" s="3"/>
      <c r="C13" s="3"/>
      <c r="D13" s="14" t="s">
        <v>30</v>
      </c>
      <c r="E13" s="7"/>
      <c r="F13" s="3"/>
      <c r="G13" s="4"/>
      <c r="H13" s="5"/>
      <c r="I13" s="6"/>
      <c r="J13" s="7"/>
      <c r="K13" s="3"/>
      <c r="L13" s="3"/>
      <c r="M13" s="8"/>
      <c r="N13" s="40" t="s">
        <v>64</v>
      </c>
      <c r="O13" s="158">
        <f aca="true" t="shared" si="22" ref="O13:U15">O14</f>
        <v>1500000</v>
      </c>
      <c r="P13" s="158">
        <f t="shared" si="22"/>
        <v>2452000</v>
      </c>
      <c r="Q13" s="158">
        <f t="shared" si="22"/>
        <v>2724000</v>
      </c>
      <c r="R13" s="158">
        <f t="shared" si="22"/>
        <v>1500000</v>
      </c>
      <c r="S13" s="158">
        <f t="shared" si="22"/>
        <v>0</v>
      </c>
      <c r="T13" s="158">
        <f t="shared" si="22"/>
        <v>0</v>
      </c>
      <c r="U13" s="158">
        <f t="shared" si="22"/>
        <v>50000</v>
      </c>
      <c r="V13" s="158">
        <f t="shared" si="10"/>
        <v>50000</v>
      </c>
      <c r="W13" s="44">
        <f t="shared" si="11"/>
        <v>3.3333333333333335</v>
      </c>
      <c r="X13" s="156"/>
      <c r="Y13" s="158">
        <f aca="true" t="shared" si="23" ref="Y13:AA15">Y14</f>
        <v>1450000</v>
      </c>
      <c r="Z13" s="158">
        <f t="shared" si="23"/>
        <v>0</v>
      </c>
      <c r="AA13" s="158">
        <f t="shared" si="23"/>
        <v>0</v>
      </c>
      <c r="AB13" s="244">
        <f t="shared" si="12"/>
        <v>1450000</v>
      </c>
      <c r="AC13" s="245">
        <f t="shared" si="2"/>
        <v>96.66666666666667</v>
      </c>
      <c r="AD13" s="156"/>
      <c r="AE13" s="244">
        <f t="shared" si="13"/>
        <v>1500000</v>
      </c>
      <c r="AF13" s="245">
        <f t="shared" si="3"/>
        <v>100</v>
      </c>
      <c r="AG13" s="156"/>
      <c r="AH13" s="158">
        <f aca="true" t="shared" si="24" ref="AH13:AJ15">AH14</f>
        <v>0</v>
      </c>
      <c r="AI13" s="158">
        <f t="shared" si="24"/>
        <v>0</v>
      </c>
      <c r="AJ13" s="158">
        <f t="shared" si="24"/>
        <v>0</v>
      </c>
      <c r="AK13" s="244">
        <f t="shared" si="14"/>
        <v>0</v>
      </c>
      <c r="AL13" s="245">
        <f t="shared" si="5"/>
        <v>0</v>
      </c>
      <c r="AM13" s="156"/>
      <c r="AN13" s="158">
        <f aca="true" t="shared" si="25" ref="AN13:AP15">AN14</f>
        <v>0</v>
      </c>
      <c r="AO13" s="158">
        <f t="shared" si="25"/>
        <v>0</v>
      </c>
      <c r="AP13" s="158">
        <f t="shared" si="25"/>
        <v>0</v>
      </c>
      <c r="AQ13" s="244">
        <f t="shared" si="15"/>
        <v>0</v>
      </c>
      <c r="AR13" s="245">
        <f t="shared" si="7"/>
        <v>0</v>
      </c>
      <c r="AS13" s="156"/>
      <c r="AT13" s="244">
        <f t="shared" si="16"/>
        <v>0</v>
      </c>
      <c r="AU13" s="244">
        <f t="shared" si="8"/>
        <v>0</v>
      </c>
      <c r="AV13" s="135"/>
      <c r="AW13" s="244">
        <f t="shared" si="17"/>
        <v>1500000</v>
      </c>
      <c r="AX13" s="245">
        <f t="shared" si="9"/>
        <v>100</v>
      </c>
      <c r="AY13" s="156"/>
      <c r="AZ13" s="244">
        <f t="shared" si="18"/>
        <v>0</v>
      </c>
      <c r="BA13" s="245">
        <f t="shared" si="19"/>
        <v>100</v>
      </c>
      <c r="BB13" s="244">
        <f t="shared" si="20"/>
        <v>1500000</v>
      </c>
      <c r="BC13" s="245"/>
    </row>
    <row r="14" spans="1:55" ht="21" customHeight="1">
      <c r="A14" s="15"/>
      <c r="B14" s="10"/>
      <c r="C14" s="10"/>
      <c r="D14" s="11"/>
      <c r="E14" s="1" t="s">
        <v>29</v>
      </c>
      <c r="F14" s="3"/>
      <c r="G14" s="4"/>
      <c r="H14" s="5"/>
      <c r="I14" s="6"/>
      <c r="J14" s="7"/>
      <c r="K14" s="3"/>
      <c r="L14" s="3"/>
      <c r="M14" s="8"/>
      <c r="N14" s="39" t="s">
        <v>8</v>
      </c>
      <c r="O14" s="160">
        <f t="shared" si="22"/>
        <v>1500000</v>
      </c>
      <c r="P14" s="160">
        <f t="shared" si="22"/>
        <v>2452000</v>
      </c>
      <c r="Q14" s="160">
        <f t="shared" si="22"/>
        <v>2724000</v>
      </c>
      <c r="R14" s="160">
        <f t="shared" si="22"/>
        <v>1500000</v>
      </c>
      <c r="S14" s="160">
        <f t="shared" si="22"/>
        <v>0</v>
      </c>
      <c r="T14" s="160">
        <f t="shared" si="22"/>
        <v>0</v>
      </c>
      <c r="U14" s="160">
        <f t="shared" si="22"/>
        <v>50000</v>
      </c>
      <c r="V14" s="160">
        <f t="shared" si="10"/>
        <v>50000</v>
      </c>
      <c r="W14" s="42">
        <f t="shared" si="11"/>
        <v>3.3333333333333335</v>
      </c>
      <c r="X14" s="156"/>
      <c r="Y14" s="160">
        <f t="shared" si="23"/>
        <v>1450000</v>
      </c>
      <c r="Z14" s="160">
        <f t="shared" si="23"/>
        <v>0</v>
      </c>
      <c r="AA14" s="160">
        <f t="shared" si="23"/>
        <v>0</v>
      </c>
      <c r="AB14" s="246">
        <f t="shared" si="12"/>
        <v>1450000</v>
      </c>
      <c r="AC14" s="247">
        <f t="shared" si="2"/>
        <v>96.66666666666667</v>
      </c>
      <c r="AD14" s="156"/>
      <c r="AE14" s="246">
        <f t="shared" si="13"/>
        <v>1500000</v>
      </c>
      <c r="AF14" s="247">
        <f t="shared" si="3"/>
        <v>100</v>
      </c>
      <c r="AG14" s="156"/>
      <c r="AH14" s="160">
        <f t="shared" si="24"/>
        <v>0</v>
      </c>
      <c r="AI14" s="160">
        <f t="shared" si="24"/>
        <v>0</v>
      </c>
      <c r="AJ14" s="160">
        <f t="shared" si="24"/>
        <v>0</v>
      </c>
      <c r="AK14" s="246">
        <f t="shared" si="14"/>
        <v>0</v>
      </c>
      <c r="AL14" s="247">
        <f t="shared" si="5"/>
        <v>0</v>
      </c>
      <c r="AM14" s="156"/>
      <c r="AN14" s="160">
        <f t="shared" si="25"/>
        <v>0</v>
      </c>
      <c r="AO14" s="160">
        <f t="shared" si="25"/>
        <v>0</v>
      </c>
      <c r="AP14" s="160">
        <f t="shared" si="25"/>
        <v>0</v>
      </c>
      <c r="AQ14" s="246">
        <f t="shared" si="15"/>
        <v>0</v>
      </c>
      <c r="AR14" s="247">
        <f t="shared" si="7"/>
        <v>0</v>
      </c>
      <c r="AS14" s="156"/>
      <c r="AT14" s="246">
        <f t="shared" si="16"/>
        <v>0</v>
      </c>
      <c r="AU14" s="246">
        <f t="shared" si="8"/>
        <v>0</v>
      </c>
      <c r="AV14" s="191"/>
      <c r="AW14" s="246">
        <f t="shared" si="17"/>
        <v>1500000</v>
      </c>
      <c r="AX14" s="247">
        <f t="shared" si="9"/>
        <v>100</v>
      </c>
      <c r="AY14" s="156"/>
      <c r="AZ14" s="246">
        <f t="shared" si="18"/>
        <v>0</v>
      </c>
      <c r="BA14" s="247">
        <f t="shared" si="19"/>
        <v>100</v>
      </c>
      <c r="BB14" s="246">
        <f t="shared" si="20"/>
        <v>1500000</v>
      </c>
      <c r="BC14" s="247"/>
    </row>
    <row r="15" spans="1:55" ht="28.5" customHeight="1">
      <c r="A15" s="15"/>
      <c r="B15" s="10"/>
      <c r="C15" s="10"/>
      <c r="D15" s="11"/>
      <c r="E15" s="16"/>
      <c r="F15" s="17">
        <v>8</v>
      </c>
      <c r="G15" s="18"/>
      <c r="H15" s="19"/>
      <c r="I15" s="20"/>
      <c r="J15" s="16"/>
      <c r="K15" s="10"/>
      <c r="L15" s="10"/>
      <c r="M15" s="11"/>
      <c r="N15" s="30" t="s">
        <v>9</v>
      </c>
      <c r="O15" s="191">
        <f t="shared" si="22"/>
        <v>1500000</v>
      </c>
      <c r="P15" s="191">
        <f t="shared" si="22"/>
        <v>2452000</v>
      </c>
      <c r="Q15" s="191">
        <f t="shared" si="22"/>
        <v>2724000</v>
      </c>
      <c r="R15" s="191">
        <f t="shared" si="22"/>
        <v>1500000</v>
      </c>
      <c r="S15" s="191">
        <f t="shared" si="22"/>
        <v>0</v>
      </c>
      <c r="T15" s="191">
        <f t="shared" si="22"/>
        <v>0</v>
      </c>
      <c r="U15" s="191">
        <f t="shared" si="22"/>
        <v>50000</v>
      </c>
      <c r="V15" s="191">
        <f t="shared" si="10"/>
        <v>50000</v>
      </c>
      <c r="W15" s="43">
        <f t="shared" si="11"/>
        <v>3.3333333333333335</v>
      </c>
      <c r="X15" s="156"/>
      <c r="Y15" s="191">
        <f t="shared" si="23"/>
        <v>1450000</v>
      </c>
      <c r="Z15" s="191">
        <f t="shared" si="23"/>
        <v>0</v>
      </c>
      <c r="AA15" s="191">
        <f t="shared" si="23"/>
        <v>0</v>
      </c>
      <c r="AB15" s="242">
        <f t="shared" si="12"/>
        <v>1450000</v>
      </c>
      <c r="AC15" s="243">
        <f t="shared" si="2"/>
        <v>96.66666666666667</v>
      </c>
      <c r="AD15" s="156"/>
      <c r="AE15" s="242">
        <f t="shared" si="13"/>
        <v>1500000</v>
      </c>
      <c r="AF15" s="243">
        <f t="shared" si="3"/>
        <v>100</v>
      </c>
      <c r="AG15" s="156"/>
      <c r="AH15" s="191">
        <f t="shared" si="24"/>
        <v>0</v>
      </c>
      <c r="AI15" s="191">
        <f t="shared" si="24"/>
        <v>0</v>
      </c>
      <c r="AJ15" s="191">
        <f t="shared" si="24"/>
        <v>0</v>
      </c>
      <c r="AK15" s="242">
        <f t="shared" si="14"/>
        <v>0</v>
      </c>
      <c r="AL15" s="243">
        <f t="shared" si="5"/>
        <v>0</v>
      </c>
      <c r="AM15" s="156"/>
      <c r="AN15" s="191">
        <f t="shared" si="25"/>
        <v>0</v>
      </c>
      <c r="AO15" s="191">
        <f t="shared" si="25"/>
        <v>0</v>
      </c>
      <c r="AP15" s="191">
        <f t="shared" si="25"/>
        <v>0</v>
      </c>
      <c r="AQ15" s="242">
        <f t="shared" si="15"/>
        <v>0</v>
      </c>
      <c r="AR15" s="243">
        <f t="shared" si="7"/>
        <v>0</v>
      </c>
      <c r="AS15" s="156"/>
      <c r="AT15" s="242">
        <f t="shared" si="16"/>
        <v>0</v>
      </c>
      <c r="AU15" s="242">
        <f t="shared" si="8"/>
        <v>0</v>
      </c>
      <c r="AV15" s="250"/>
      <c r="AW15" s="242">
        <f t="shared" si="17"/>
        <v>1500000</v>
      </c>
      <c r="AX15" s="243">
        <f t="shared" si="9"/>
        <v>100</v>
      </c>
      <c r="AY15" s="156"/>
      <c r="AZ15" s="242">
        <f t="shared" si="18"/>
        <v>0</v>
      </c>
      <c r="BA15" s="243">
        <f t="shared" si="19"/>
        <v>100</v>
      </c>
      <c r="BB15" s="242">
        <f t="shared" si="20"/>
        <v>1500000</v>
      </c>
      <c r="BC15" s="243"/>
    </row>
    <row r="16" spans="1:55" ht="28.5" customHeight="1">
      <c r="A16" s="15"/>
      <c r="B16" s="10"/>
      <c r="C16" s="10"/>
      <c r="D16" s="11"/>
      <c r="E16" s="16"/>
      <c r="F16" s="10"/>
      <c r="G16" s="21">
        <v>8</v>
      </c>
      <c r="H16" s="22"/>
      <c r="I16" s="20"/>
      <c r="J16" s="16"/>
      <c r="K16" s="10"/>
      <c r="L16" s="10"/>
      <c r="M16" s="11"/>
      <c r="N16" s="30" t="s">
        <v>9</v>
      </c>
      <c r="O16" s="191">
        <f aca="true" t="shared" si="26" ref="O16:U18">O17</f>
        <v>1500000</v>
      </c>
      <c r="P16" s="191">
        <f t="shared" si="26"/>
        <v>2452000</v>
      </c>
      <c r="Q16" s="191">
        <f t="shared" si="26"/>
        <v>2724000</v>
      </c>
      <c r="R16" s="191">
        <f t="shared" si="26"/>
        <v>1500000</v>
      </c>
      <c r="S16" s="191">
        <f t="shared" si="26"/>
        <v>0</v>
      </c>
      <c r="T16" s="191">
        <f t="shared" si="26"/>
        <v>0</v>
      </c>
      <c r="U16" s="191">
        <f t="shared" si="26"/>
        <v>50000</v>
      </c>
      <c r="V16" s="191">
        <f t="shared" si="10"/>
        <v>50000</v>
      </c>
      <c r="W16" s="43">
        <f t="shared" si="11"/>
        <v>3.3333333333333335</v>
      </c>
      <c r="X16" s="156"/>
      <c r="Y16" s="191">
        <f aca="true" t="shared" si="27" ref="Y16:AA18">Y17</f>
        <v>1450000</v>
      </c>
      <c r="Z16" s="191">
        <f t="shared" si="27"/>
        <v>0</v>
      </c>
      <c r="AA16" s="191">
        <f t="shared" si="27"/>
        <v>0</v>
      </c>
      <c r="AB16" s="242">
        <f t="shared" si="12"/>
        <v>1450000</v>
      </c>
      <c r="AC16" s="243">
        <f t="shared" si="2"/>
        <v>96.66666666666667</v>
      </c>
      <c r="AD16" s="156"/>
      <c r="AE16" s="242">
        <f t="shared" si="13"/>
        <v>1500000</v>
      </c>
      <c r="AF16" s="243">
        <f t="shared" si="3"/>
        <v>100</v>
      </c>
      <c r="AG16" s="156"/>
      <c r="AH16" s="191">
        <f aca="true" t="shared" si="28" ref="AH16:AJ18">AH17</f>
        <v>0</v>
      </c>
      <c r="AI16" s="191">
        <f t="shared" si="28"/>
        <v>0</v>
      </c>
      <c r="AJ16" s="191">
        <f t="shared" si="28"/>
        <v>0</v>
      </c>
      <c r="AK16" s="242">
        <f t="shared" si="14"/>
        <v>0</v>
      </c>
      <c r="AL16" s="243">
        <f t="shared" si="5"/>
        <v>0</v>
      </c>
      <c r="AM16" s="156"/>
      <c r="AN16" s="191">
        <f aca="true" t="shared" si="29" ref="AN16:AP18">AN17</f>
        <v>0</v>
      </c>
      <c r="AO16" s="191">
        <f t="shared" si="29"/>
        <v>0</v>
      </c>
      <c r="AP16" s="191">
        <f t="shared" si="29"/>
        <v>0</v>
      </c>
      <c r="AQ16" s="242">
        <f t="shared" si="15"/>
        <v>0</v>
      </c>
      <c r="AR16" s="243">
        <f t="shared" si="7"/>
        <v>0</v>
      </c>
      <c r="AS16" s="156"/>
      <c r="AT16" s="242">
        <f t="shared" si="16"/>
        <v>0</v>
      </c>
      <c r="AU16" s="242">
        <f t="shared" si="8"/>
        <v>0</v>
      </c>
      <c r="AV16" s="252"/>
      <c r="AW16" s="242">
        <f t="shared" si="17"/>
        <v>1500000</v>
      </c>
      <c r="AX16" s="243">
        <f t="shared" si="9"/>
        <v>100</v>
      </c>
      <c r="AY16" s="156"/>
      <c r="AZ16" s="242">
        <f t="shared" si="18"/>
        <v>0</v>
      </c>
      <c r="BA16" s="243">
        <f t="shared" si="19"/>
        <v>100</v>
      </c>
      <c r="BB16" s="242">
        <f t="shared" si="20"/>
        <v>1500000</v>
      </c>
      <c r="BC16" s="243"/>
    </row>
    <row r="17" spans="1:55" ht="28.5" customHeight="1">
      <c r="A17" s="15"/>
      <c r="B17" s="10"/>
      <c r="C17" s="10"/>
      <c r="D17" s="11"/>
      <c r="E17" s="16"/>
      <c r="F17" s="10"/>
      <c r="G17" s="21"/>
      <c r="H17" s="62" t="s">
        <v>52</v>
      </c>
      <c r="I17" s="20"/>
      <c r="J17" s="16"/>
      <c r="K17" s="10"/>
      <c r="L17" s="10"/>
      <c r="M17" s="11"/>
      <c r="N17" s="30" t="s">
        <v>9</v>
      </c>
      <c r="O17" s="191">
        <f t="shared" si="26"/>
        <v>1500000</v>
      </c>
      <c r="P17" s="191">
        <f t="shared" si="26"/>
        <v>2452000</v>
      </c>
      <c r="Q17" s="191">
        <f t="shared" si="26"/>
        <v>2724000</v>
      </c>
      <c r="R17" s="191">
        <f t="shared" si="26"/>
        <v>1500000</v>
      </c>
      <c r="S17" s="191">
        <f t="shared" si="26"/>
        <v>0</v>
      </c>
      <c r="T17" s="191">
        <f t="shared" si="26"/>
        <v>0</v>
      </c>
      <c r="U17" s="191">
        <f t="shared" si="26"/>
        <v>50000</v>
      </c>
      <c r="V17" s="191">
        <f t="shared" si="10"/>
        <v>50000</v>
      </c>
      <c r="W17" s="43">
        <f t="shared" si="11"/>
        <v>3.3333333333333335</v>
      </c>
      <c r="X17" s="156"/>
      <c r="Y17" s="191">
        <f t="shared" si="27"/>
        <v>1450000</v>
      </c>
      <c r="Z17" s="191">
        <f t="shared" si="27"/>
        <v>0</v>
      </c>
      <c r="AA17" s="191">
        <f t="shared" si="27"/>
        <v>0</v>
      </c>
      <c r="AB17" s="242">
        <f t="shared" si="12"/>
        <v>1450000</v>
      </c>
      <c r="AC17" s="243">
        <f t="shared" si="2"/>
        <v>96.66666666666667</v>
      </c>
      <c r="AD17" s="156"/>
      <c r="AE17" s="242">
        <f t="shared" si="13"/>
        <v>1500000</v>
      </c>
      <c r="AF17" s="243">
        <f t="shared" si="3"/>
        <v>100</v>
      </c>
      <c r="AG17" s="156"/>
      <c r="AH17" s="191">
        <f t="shared" si="28"/>
        <v>0</v>
      </c>
      <c r="AI17" s="191">
        <f t="shared" si="28"/>
        <v>0</v>
      </c>
      <c r="AJ17" s="191">
        <f t="shared" si="28"/>
        <v>0</v>
      </c>
      <c r="AK17" s="242">
        <f t="shared" si="14"/>
        <v>0</v>
      </c>
      <c r="AL17" s="243">
        <f t="shared" si="5"/>
        <v>0</v>
      </c>
      <c r="AM17" s="156"/>
      <c r="AN17" s="191">
        <f t="shared" si="29"/>
        <v>0</v>
      </c>
      <c r="AO17" s="191">
        <f t="shared" si="29"/>
        <v>0</v>
      </c>
      <c r="AP17" s="191">
        <f t="shared" si="29"/>
        <v>0</v>
      </c>
      <c r="AQ17" s="242">
        <f t="shared" si="15"/>
        <v>0</v>
      </c>
      <c r="AR17" s="243">
        <f t="shared" si="7"/>
        <v>0</v>
      </c>
      <c r="AS17" s="156"/>
      <c r="AT17" s="242">
        <f t="shared" si="16"/>
        <v>0</v>
      </c>
      <c r="AU17" s="242">
        <f t="shared" si="8"/>
        <v>0</v>
      </c>
      <c r="AV17" s="254"/>
      <c r="AW17" s="242">
        <f t="shared" si="17"/>
        <v>1500000</v>
      </c>
      <c r="AX17" s="243">
        <f t="shared" si="9"/>
        <v>100</v>
      </c>
      <c r="AY17" s="156"/>
      <c r="AZ17" s="242">
        <f t="shared" si="18"/>
        <v>0</v>
      </c>
      <c r="BA17" s="243">
        <f t="shared" si="19"/>
        <v>100</v>
      </c>
      <c r="BB17" s="242">
        <f t="shared" si="20"/>
        <v>1500000</v>
      </c>
      <c r="BC17" s="243"/>
    </row>
    <row r="18" spans="1:55" s="9" customFormat="1" ht="22.5" customHeight="1">
      <c r="A18" s="12"/>
      <c r="B18" s="3"/>
      <c r="C18" s="3"/>
      <c r="D18" s="8"/>
      <c r="E18" s="7"/>
      <c r="F18" s="3"/>
      <c r="G18" s="4"/>
      <c r="H18" s="5"/>
      <c r="I18" s="23">
        <v>2</v>
      </c>
      <c r="J18" s="7"/>
      <c r="K18" s="3"/>
      <c r="L18" s="3"/>
      <c r="M18" s="8"/>
      <c r="N18" s="29" t="s">
        <v>61</v>
      </c>
      <c r="O18" s="135">
        <f t="shared" si="26"/>
        <v>1500000</v>
      </c>
      <c r="P18" s="135">
        <f t="shared" si="26"/>
        <v>2452000</v>
      </c>
      <c r="Q18" s="135">
        <f t="shared" si="26"/>
        <v>2724000</v>
      </c>
      <c r="R18" s="135">
        <f t="shared" si="26"/>
        <v>1500000</v>
      </c>
      <c r="S18" s="135">
        <f t="shared" si="26"/>
        <v>0</v>
      </c>
      <c r="T18" s="135">
        <f t="shared" si="26"/>
        <v>0</v>
      </c>
      <c r="U18" s="135">
        <f t="shared" si="26"/>
        <v>50000</v>
      </c>
      <c r="V18" s="135">
        <f t="shared" si="10"/>
        <v>50000</v>
      </c>
      <c r="W18" s="45">
        <f t="shared" si="11"/>
        <v>3.3333333333333335</v>
      </c>
      <c r="X18" s="156"/>
      <c r="Y18" s="135">
        <f t="shared" si="27"/>
        <v>1450000</v>
      </c>
      <c r="Z18" s="135">
        <f t="shared" si="27"/>
        <v>0</v>
      </c>
      <c r="AA18" s="135">
        <f t="shared" si="27"/>
        <v>0</v>
      </c>
      <c r="AB18" s="45">
        <f t="shared" si="12"/>
        <v>1450000</v>
      </c>
      <c r="AC18" s="249">
        <f t="shared" si="2"/>
        <v>96.66666666666667</v>
      </c>
      <c r="AD18" s="156"/>
      <c r="AE18" s="45">
        <f t="shared" si="13"/>
        <v>1500000</v>
      </c>
      <c r="AF18" s="249">
        <f t="shared" si="3"/>
        <v>100</v>
      </c>
      <c r="AG18" s="156"/>
      <c r="AH18" s="135">
        <f t="shared" si="28"/>
        <v>0</v>
      </c>
      <c r="AI18" s="135">
        <f t="shared" si="28"/>
        <v>0</v>
      </c>
      <c r="AJ18" s="135">
        <f t="shared" si="28"/>
        <v>0</v>
      </c>
      <c r="AK18" s="45">
        <f t="shared" si="14"/>
        <v>0</v>
      </c>
      <c r="AL18" s="249">
        <f t="shared" si="5"/>
        <v>0</v>
      </c>
      <c r="AM18" s="156"/>
      <c r="AN18" s="135">
        <f t="shared" si="29"/>
        <v>0</v>
      </c>
      <c r="AO18" s="135">
        <f t="shared" si="29"/>
        <v>0</v>
      </c>
      <c r="AP18" s="135">
        <f t="shared" si="29"/>
        <v>0</v>
      </c>
      <c r="AQ18" s="45">
        <f t="shared" si="15"/>
        <v>0</v>
      </c>
      <c r="AR18" s="249">
        <f t="shared" si="7"/>
        <v>0</v>
      </c>
      <c r="AS18" s="156"/>
      <c r="AT18" s="135">
        <f t="shared" si="16"/>
        <v>0</v>
      </c>
      <c r="AU18" s="135">
        <f t="shared" si="8"/>
        <v>0</v>
      </c>
      <c r="AV18" s="250"/>
      <c r="AW18" s="45">
        <f t="shared" si="17"/>
        <v>1500000</v>
      </c>
      <c r="AX18" s="249">
        <f t="shared" si="9"/>
        <v>100</v>
      </c>
      <c r="AY18" s="156"/>
      <c r="AZ18" s="45">
        <f t="shared" si="18"/>
        <v>0</v>
      </c>
      <c r="BA18" s="249">
        <f t="shared" si="19"/>
        <v>100</v>
      </c>
      <c r="BB18" s="45">
        <f t="shared" si="20"/>
        <v>1500000</v>
      </c>
      <c r="BC18" s="249"/>
    </row>
    <row r="19" spans="1:55" ht="23.25" customHeight="1">
      <c r="A19" s="15"/>
      <c r="B19" s="10"/>
      <c r="C19" s="10"/>
      <c r="D19" s="11"/>
      <c r="E19" s="16"/>
      <c r="F19" s="10"/>
      <c r="G19" s="18"/>
      <c r="H19" s="19"/>
      <c r="I19" s="20"/>
      <c r="J19" s="24" t="s">
        <v>32</v>
      </c>
      <c r="K19" s="10"/>
      <c r="L19" s="10"/>
      <c r="M19" s="11"/>
      <c r="N19" s="30" t="s">
        <v>10</v>
      </c>
      <c r="O19" s="191">
        <f aca="true" t="shared" si="30" ref="O19:U19">O20+O29+O36+O41+O44</f>
        <v>1500000</v>
      </c>
      <c r="P19" s="191">
        <f t="shared" si="30"/>
        <v>2452000</v>
      </c>
      <c r="Q19" s="191">
        <f t="shared" si="30"/>
        <v>2724000</v>
      </c>
      <c r="R19" s="191">
        <f t="shared" si="30"/>
        <v>1500000</v>
      </c>
      <c r="S19" s="191">
        <f t="shared" si="30"/>
        <v>0</v>
      </c>
      <c r="T19" s="191">
        <f t="shared" si="30"/>
        <v>0</v>
      </c>
      <c r="U19" s="191">
        <f t="shared" si="30"/>
        <v>50000</v>
      </c>
      <c r="V19" s="191">
        <f t="shared" si="10"/>
        <v>50000</v>
      </c>
      <c r="W19" s="43">
        <f t="shared" si="11"/>
        <v>3.3333333333333335</v>
      </c>
      <c r="X19" s="156"/>
      <c r="Y19" s="191">
        <f>Y20+Y29+Y36+Y41+Y44</f>
        <v>1450000</v>
      </c>
      <c r="Z19" s="191">
        <f>Z20+Z29+Z36+Z41+Z44</f>
        <v>0</v>
      </c>
      <c r="AA19" s="191">
        <f>AA20+AA29+AA36+AA41+AA44</f>
        <v>0</v>
      </c>
      <c r="AB19" s="43">
        <f t="shared" si="12"/>
        <v>1450000</v>
      </c>
      <c r="AC19" s="243">
        <f t="shared" si="2"/>
        <v>96.66666666666667</v>
      </c>
      <c r="AD19" s="156"/>
      <c r="AE19" s="43">
        <f t="shared" si="13"/>
        <v>1500000</v>
      </c>
      <c r="AF19" s="243">
        <f t="shared" si="3"/>
        <v>100</v>
      </c>
      <c r="AG19" s="156"/>
      <c r="AH19" s="191">
        <f>AH20+AH29+AH36+AH41+AH44</f>
        <v>0</v>
      </c>
      <c r="AI19" s="191">
        <f>AI20+AI29+AI36+AI41+AI44</f>
        <v>0</v>
      </c>
      <c r="AJ19" s="191">
        <f>AJ20+AJ29+AJ36+AJ41+AJ44</f>
        <v>0</v>
      </c>
      <c r="AK19" s="43">
        <f t="shared" si="14"/>
        <v>0</v>
      </c>
      <c r="AL19" s="243">
        <f t="shared" si="5"/>
        <v>0</v>
      </c>
      <c r="AM19" s="156"/>
      <c r="AN19" s="191">
        <f>AN20+AN29+AN36+AN41+AN44</f>
        <v>0</v>
      </c>
      <c r="AO19" s="191">
        <f>AO20+AO29+AO36+AO41+AO44</f>
        <v>0</v>
      </c>
      <c r="AP19" s="191">
        <f>AP20+AP29+AP36+AP41+AP44</f>
        <v>0</v>
      </c>
      <c r="AQ19" s="43">
        <f t="shared" si="15"/>
        <v>0</v>
      </c>
      <c r="AR19" s="243">
        <f t="shared" si="7"/>
        <v>0</v>
      </c>
      <c r="AS19" s="156"/>
      <c r="AT19" s="191">
        <f t="shared" si="16"/>
        <v>0</v>
      </c>
      <c r="AU19" s="191">
        <f t="shared" si="8"/>
        <v>0</v>
      </c>
      <c r="AV19" s="252"/>
      <c r="AW19" s="43">
        <f t="shared" si="17"/>
        <v>1500000</v>
      </c>
      <c r="AX19" s="243">
        <f t="shared" si="9"/>
        <v>100</v>
      </c>
      <c r="AY19" s="156"/>
      <c r="AZ19" s="43">
        <f t="shared" si="18"/>
        <v>0</v>
      </c>
      <c r="BA19" s="243">
        <f t="shared" si="19"/>
        <v>100</v>
      </c>
      <c r="BB19" s="43">
        <f t="shared" si="20"/>
        <v>1500000</v>
      </c>
      <c r="BC19" s="243"/>
    </row>
    <row r="20" spans="1:55" ht="24" customHeight="1">
      <c r="A20" s="15"/>
      <c r="B20" s="10"/>
      <c r="C20" s="10"/>
      <c r="D20" s="11"/>
      <c r="E20" s="16"/>
      <c r="F20" s="10"/>
      <c r="G20" s="18"/>
      <c r="H20" s="19"/>
      <c r="I20" s="20"/>
      <c r="J20" s="16"/>
      <c r="K20" s="292">
        <v>1</v>
      </c>
      <c r="L20" s="3"/>
      <c r="M20" s="8"/>
      <c r="N20" s="40" t="s">
        <v>11</v>
      </c>
      <c r="O20" s="158">
        <f aca="true" t="shared" si="31" ref="O20:U20">O21+O23+O27</f>
        <v>1100000</v>
      </c>
      <c r="P20" s="158">
        <f t="shared" si="31"/>
        <v>2052000</v>
      </c>
      <c r="Q20" s="158">
        <f t="shared" si="31"/>
        <v>2324000</v>
      </c>
      <c r="R20" s="158">
        <f t="shared" si="31"/>
        <v>1100000</v>
      </c>
      <c r="S20" s="158">
        <f t="shared" si="31"/>
        <v>0</v>
      </c>
      <c r="T20" s="158">
        <f t="shared" si="31"/>
        <v>0</v>
      </c>
      <c r="U20" s="158">
        <f t="shared" si="31"/>
        <v>20000</v>
      </c>
      <c r="V20" s="158">
        <f t="shared" si="10"/>
        <v>20000</v>
      </c>
      <c r="W20" s="44">
        <f t="shared" si="11"/>
        <v>1.8181818181818181</v>
      </c>
      <c r="X20" s="98"/>
      <c r="Y20" s="158">
        <f>Y21+Y23+Y27</f>
        <v>1080000</v>
      </c>
      <c r="Z20" s="158">
        <f>Z21+Z23+Z27</f>
        <v>0</v>
      </c>
      <c r="AA20" s="158">
        <f>AA21+AA23+AA27</f>
        <v>0</v>
      </c>
      <c r="AB20" s="244">
        <f t="shared" si="12"/>
        <v>1080000</v>
      </c>
      <c r="AC20" s="245">
        <f t="shared" si="2"/>
        <v>98.18181818181819</v>
      </c>
      <c r="AD20" s="98"/>
      <c r="AE20" s="244">
        <f t="shared" si="13"/>
        <v>1100000</v>
      </c>
      <c r="AF20" s="245">
        <f t="shared" si="3"/>
        <v>100</v>
      </c>
      <c r="AG20" s="98"/>
      <c r="AH20" s="158">
        <f>AH21+AH23+AH27</f>
        <v>0</v>
      </c>
      <c r="AI20" s="158">
        <f>AI21+AI23+AI27</f>
        <v>0</v>
      </c>
      <c r="AJ20" s="158">
        <f>AJ21+AJ23+AJ27</f>
        <v>0</v>
      </c>
      <c r="AK20" s="244">
        <f t="shared" si="14"/>
        <v>0</v>
      </c>
      <c r="AL20" s="245">
        <f t="shared" si="5"/>
        <v>0</v>
      </c>
      <c r="AM20" s="98"/>
      <c r="AN20" s="158">
        <f>AN21+AN23+AN27</f>
        <v>0</v>
      </c>
      <c r="AO20" s="158">
        <f>AO21+AO23+AO27</f>
        <v>0</v>
      </c>
      <c r="AP20" s="158">
        <f>AP21+AP23+AP27</f>
        <v>0</v>
      </c>
      <c r="AQ20" s="244">
        <f t="shared" si="15"/>
        <v>0</v>
      </c>
      <c r="AR20" s="245">
        <f t="shared" si="7"/>
        <v>0</v>
      </c>
      <c r="AS20" s="98"/>
      <c r="AT20" s="244">
        <f t="shared" si="16"/>
        <v>0</v>
      </c>
      <c r="AU20" s="244">
        <f t="shared" si="8"/>
        <v>0</v>
      </c>
      <c r="AV20" s="242"/>
      <c r="AW20" s="244">
        <f t="shared" si="17"/>
        <v>1100000</v>
      </c>
      <c r="AX20" s="245">
        <f t="shared" si="9"/>
        <v>100</v>
      </c>
      <c r="AY20" s="98"/>
      <c r="AZ20" s="244">
        <f t="shared" si="18"/>
        <v>0</v>
      </c>
      <c r="BA20" s="245">
        <f t="shared" si="19"/>
        <v>100</v>
      </c>
      <c r="BB20" s="244">
        <f t="shared" si="20"/>
        <v>1100000</v>
      </c>
      <c r="BC20" s="251"/>
    </row>
    <row r="21" spans="1:55" ht="20.25" customHeight="1">
      <c r="A21" s="15"/>
      <c r="B21" s="10"/>
      <c r="C21" s="10"/>
      <c r="D21" s="11"/>
      <c r="E21" s="16"/>
      <c r="F21" s="10"/>
      <c r="G21" s="18"/>
      <c r="H21" s="19"/>
      <c r="I21" s="20"/>
      <c r="J21" s="16"/>
      <c r="K21" s="192"/>
      <c r="L21" s="2">
        <v>1</v>
      </c>
      <c r="M21" s="8"/>
      <c r="N21" s="39" t="s">
        <v>152</v>
      </c>
      <c r="O21" s="160">
        <f aca="true" t="shared" si="32" ref="O21:U21">O22</f>
        <v>50000</v>
      </c>
      <c r="P21" s="160">
        <f t="shared" si="32"/>
        <v>50000</v>
      </c>
      <c r="Q21" s="160">
        <f t="shared" si="32"/>
        <v>50000</v>
      </c>
      <c r="R21" s="160">
        <f t="shared" si="32"/>
        <v>50000</v>
      </c>
      <c r="S21" s="160">
        <f t="shared" si="32"/>
        <v>0</v>
      </c>
      <c r="T21" s="160">
        <f t="shared" si="32"/>
        <v>0</v>
      </c>
      <c r="U21" s="160">
        <f t="shared" si="32"/>
        <v>1000</v>
      </c>
      <c r="V21" s="160">
        <f>S21+T21+U21</f>
        <v>1000</v>
      </c>
      <c r="W21" s="42">
        <f t="shared" si="11"/>
        <v>2</v>
      </c>
      <c r="X21" s="98"/>
      <c r="Y21" s="160">
        <f>Y22</f>
        <v>49000</v>
      </c>
      <c r="Z21" s="160">
        <f>Z22</f>
        <v>0</v>
      </c>
      <c r="AA21" s="160">
        <f>AA22</f>
        <v>0</v>
      </c>
      <c r="AB21" s="246">
        <f t="shared" si="12"/>
        <v>49000</v>
      </c>
      <c r="AC21" s="247">
        <f>AB21/(R21/100)</f>
        <v>98</v>
      </c>
      <c r="AD21" s="98"/>
      <c r="AE21" s="246">
        <f>V21+AB21</f>
        <v>50000</v>
      </c>
      <c r="AF21" s="247">
        <f>AE21/(R21/100)</f>
        <v>100</v>
      </c>
      <c r="AG21" s="98"/>
      <c r="AH21" s="160">
        <f>AH22</f>
        <v>0</v>
      </c>
      <c r="AI21" s="160">
        <f>AI22</f>
        <v>0</v>
      </c>
      <c r="AJ21" s="160">
        <f>AJ22</f>
        <v>0</v>
      </c>
      <c r="AK21" s="246">
        <f t="shared" si="14"/>
        <v>0</v>
      </c>
      <c r="AL21" s="247">
        <f>AK21/(R21/100)</f>
        <v>0</v>
      </c>
      <c r="AM21" s="98"/>
      <c r="AN21" s="160">
        <f>AN22</f>
        <v>0</v>
      </c>
      <c r="AO21" s="160">
        <f>AO22</f>
        <v>0</v>
      </c>
      <c r="AP21" s="160">
        <f>AP22</f>
        <v>0</v>
      </c>
      <c r="AQ21" s="246">
        <f t="shared" si="15"/>
        <v>0</v>
      </c>
      <c r="AR21" s="247">
        <f>AQ21/(R21/100)</f>
        <v>0</v>
      </c>
      <c r="AS21" s="98"/>
      <c r="AT21" s="246">
        <f>AK21+AQ21</f>
        <v>0</v>
      </c>
      <c r="AU21" s="246">
        <f>AT21/(R21/100)</f>
        <v>0</v>
      </c>
      <c r="AV21" s="244"/>
      <c r="AW21" s="246">
        <f>AE21+AT21</f>
        <v>50000</v>
      </c>
      <c r="AX21" s="247">
        <f>AW21/(R21/100)</f>
        <v>100</v>
      </c>
      <c r="AY21" s="98"/>
      <c r="AZ21" s="246">
        <f>R21-AW21</f>
        <v>0</v>
      </c>
      <c r="BA21" s="247">
        <f>AW21/(R21/100)</f>
        <v>100</v>
      </c>
      <c r="BB21" s="246">
        <f>AW21-AZ21</f>
        <v>50000</v>
      </c>
      <c r="BC21" s="251"/>
    </row>
    <row r="22" spans="1:55" ht="19.5" customHeight="1">
      <c r="A22" s="15"/>
      <c r="B22" s="10"/>
      <c r="C22" s="10"/>
      <c r="D22" s="11"/>
      <c r="E22" s="16"/>
      <c r="F22" s="10"/>
      <c r="G22" s="18"/>
      <c r="H22" s="19"/>
      <c r="I22" s="20"/>
      <c r="J22" s="16"/>
      <c r="K22" s="192"/>
      <c r="L22" s="10"/>
      <c r="M22" s="11" t="s">
        <v>30</v>
      </c>
      <c r="N22" s="288" t="s">
        <v>152</v>
      </c>
      <c r="O22" s="291">
        <v>50000</v>
      </c>
      <c r="P22" s="291">
        <v>50000</v>
      </c>
      <c r="Q22" s="291">
        <v>50000</v>
      </c>
      <c r="R22" s="291">
        <v>50000</v>
      </c>
      <c r="S22" s="291"/>
      <c r="T22" s="291"/>
      <c r="U22" s="291">
        <v>1000</v>
      </c>
      <c r="V22" s="291">
        <f>S22+T22+U22</f>
        <v>1000</v>
      </c>
      <c r="W22" s="307">
        <f t="shared" si="11"/>
        <v>2</v>
      </c>
      <c r="X22" s="156"/>
      <c r="Y22" s="291">
        <v>49000</v>
      </c>
      <c r="Z22" s="291"/>
      <c r="AA22" s="291"/>
      <c r="AB22" s="250"/>
      <c r="AC22" s="251"/>
      <c r="AD22" s="156"/>
      <c r="AE22" s="250"/>
      <c r="AF22" s="251"/>
      <c r="AG22" s="156"/>
      <c r="AH22" s="291"/>
      <c r="AI22" s="291"/>
      <c r="AJ22" s="291"/>
      <c r="AK22" s="250"/>
      <c r="AL22" s="251"/>
      <c r="AM22" s="156"/>
      <c r="AN22" s="291"/>
      <c r="AO22" s="291"/>
      <c r="AP22" s="291"/>
      <c r="AQ22" s="250"/>
      <c r="AR22" s="251"/>
      <c r="AS22" s="156"/>
      <c r="AT22" s="250"/>
      <c r="AU22" s="250"/>
      <c r="AV22" s="254"/>
      <c r="AW22" s="250"/>
      <c r="AX22" s="251"/>
      <c r="AY22" s="156"/>
      <c r="AZ22" s="250"/>
      <c r="BA22" s="251"/>
      <c r="BB22" s="250"/>
      <c r="BC22" s="251"/>
    </row>
    <row r="23" spans="1:55" ht="28.5" customHeight="1">
      <c r="A23" s="15"/>
      <c r="B23" s="10"/>
      <c r="C23" s="10"/>
      <c r="D23" s="11"/>
      <c r="E23" s="16"/>
      <c r="F23" s="10"/>
      <c r="G23" s="18"/>
      <c r="H23" s="19"/>
      <c r="I23" s="20"/>
      <c r="J23" s="16"/>
      <c r="K23" s="10"/>
      <c r="L23" s="2">
        <v>2</v>
      </c>
      <c r="M23" s="8"/>
      <c r="N23" s="39" t="s">
        <v>94</v>
      </c>
      <c r="O23" s="160">
        <f aca="true" t="shared" si="33" ref="O23:U23">O24+O25+O26</f>
        <v>1000000</v>
      </c>
      <c r="P23" s="160">
        <f t="shared" si="33"/>
        <v>1952000</v>
      </c>
      <c r="Q23" s="160">
        <f t="shared" si="33"/>
        <v>2224000</v>
      </c>
      <c r="R23" s="160">
        <f t="shared" si="33"/>
        <v>1000000</v>
      </c>
      <c r="S23" s="160">
        <f t="shared" si="33"/>
        <v>0</v>
      </c>
      <c r="T23" s="160">
        <f t="shared" si="33"/>
        <v>0</v>
      </c>
      <c r="U23" s="160">
        <f t="shared" si="33"/>
        <v>18000</v>
      </c>
      <c r="V23" s="160">
        <f t="shared" si="10"/>
        <v>18000</v>
      </c>
      <c r="W23" s="42">
        <f t="shared" si="11"/>
        <v>1.8</v>
      </c>
      <c r="X23" s="98"/>
      <c r="Y23" s="160">
        <f>Y24+Y25+Y26</f>
        <v>982000</v>
      </c>
      <c r="Z23" s="160">
        <f>Z24+Z25+Z26</f>
        <v>0</v>
      </c>
      <c r="AA23" s="160">
        <f>AA24+AA25+AA26</f>
        <v>0</v>
      </c>
      <c r="AB23" s="246">
        <f t="shared" si="12"/>
        <v>982000</v>
      </c>
      <c r="AC23" s="247">
        <f t="shared" si="2"/>
        <v>98.2</v>
      </c>
      <c r="AD23" s="98"/>
      <c r="AE23" s="246">
        <f t="shared" si="13"/>
        <v>1000000</v>
      </c>
      <c r="AF23" s="247">
        <f t="shared" si="3"/>
        <v>100</v>
      </c>
      <c r="AG23" s="98"/>
      <c r="AH23" s="160">
        <f>AH24+AH25+AH26</f>
        <v>0</v>
      </c>
      <c r="AI23" s="160">
        <f>AI24+AI25+AI26</f>
        <v>0</v>
      </c>
      <c r="AJ23" s="160">
        <f>AJ24+AJ25+AJ26</f>
        <v>0</v>
      </c>
      <c r="AK23" s="246">
        <f t="shared" si="14"/>
        <v>0</v>
      </c>
      <c r="AL23" s="247">
        <f t="shared" si="5"/>
        <v>0</v>
      </c>
      <c r="AM23" s="98"/>
      <c r="AN23" s="160">
        <f>AN24+AN25+AN26</f>
        <v>0</v>
      </c>
      <c r="AO23" s="160">
        <f>AO24+AO25+AO26</f>
        <v>0</v>
      </c>
      <c r="AP23" s="160">
        <f>AP24+AP25+AP26</f>
        <v>0</v>
      </c>
      <c r="AQ23" s="246">
        <f t="shared" si="15"/>
        <v>0</v>
      </c>
      <c r="AR23" s="247">
        <f t="shared" si="7"/>
        <v>0</v>
      </c>
      <c r="AS23" s="98"/>
      <c r="AT23" s="246">
        <f t="shared" si="16"/>
        <v>0</v>
      </c>
      <c r="AU23" s="246">
        <f t="shared" si="8"/>
        <v>0</v>
      </c>
      <c r="AV23" s="244"/>
      <c r="AW23" s="246">
        <f t="shared" si="17"/>
        <v>1000000</v>
      </c>
      <c r="AX23" s="247">
        <f t="shared" si="9"/>
        <v>100</v>
      </c>
      <c r="AY23" s="98"/>
      <c r="AZ23" s="246">
        <f t="shared" si="18"/>
        <v>0</v>
      </c>
      <c r="BA23" s="247">
        <f t="shared" si="19"/>
        <v>100</v>
      </c>
      <c r="BB23" s="246">
        <f t="shared" si="20"/>
        <v>1000000</v>
      </c>
      <c r="BC23" s="253"/>
    </row>
    <row r="24" spans="1:55" ht="36" customHeight="1">
      <c r="A24" s="15"/>
      <c r="B24" s="10"/>
      <c r="C24" s="10"/>
      <c r="D24" s="11"/>
      <c r="E24" s="16"/>
      <c r="F24" s="10"/>
      <c r="G24" s="18"/>
      <c r="H24" s="19"/>
      <c r="I24" s="20"/>
      <c r="J24" s="16"/>
      <c r="K24" s="10"/>
      <c r="L24" s="199"/>
      <c r="M24" s="11" t="s">
        <v>30</v>
      </c>
      <c r="N24" s="288" t="s">
        <v>153</v>
      </c>
      <c r="O24" s="291">
        <v>10000</v>
      </c>
      <c r="P24" s="291">
        <v>50000</v>
      </c>
      <c r="Q24" s="291">
        <v>50000</v>
      </c>
      <c r="R24" s="291">
        <v>10000</v>
      </c>
      <c r="S24" s="291"/>
      <c r="T24" s="291"/>
      <c r="U24" s="291">
        <v>1000</v>
      </c>
      <c r="V24" s="291">
        <f t="shared" si="10"/>
        <v>1000</v>
      </c>
      <c r="W24" s="307">
        <f t="shared" si="11"/>
        <v>10</v>
      </c>
      <c r="X24" s="298"/>
      <c r="Y24" s="291">
        <v>9000</v>
      </c>
      <c r="Z24" s="291"/>
      <c r="AA24" s="291"/>
      <c r="AB24" s="297"/>
      <c r="AC24" s="299"/>
      <c r="AD24" s="298"/>
      <c r="AE24" s="297"/>
      <c r="AF24" s="299"/>
      <c r="AG24" s="298"/>
      <c r="AH24" s="291"/>
      <c r="AI24" s="291"/>
      <c r="AJ24" s="291"/>
      <c r="AK24" s="297"/>
      <c r="AL24" s="299"/>
      <c r="AM24" s="298"/>
      <c r="AN24" s="291"/>
      <c r="AO24" s="291"/>
      <c r="AP24" s="291"/>
      <c r="AQ24" s="297"/>
      <c r="AR24" s="299"/>
      <c r="AS24" s="298"/>
      <c r="AT24" s="297"/>
      <c r="AU24" s="297"/>
      <c r="AV24" s="297"/>
      <c r="AW24" s="297"/>
      <c r="AX24" s="299"/>
      <c r="AY24" s="298"/>
      <c r="AZ24" s="297"/>
      <c r="BA24" s="299"/>
      <c r="BB24" s="297"/>
      <c r="BC24" s="253"/>
    </row>
    <row r="25" spans="1:55" ht="24.75" customHeight="1">
      <c r="A25" s="15"/>
      <c r="B25" s="10"/>
      <c r="C25" s="10"/>
      <c r="D25" s="11"/>
      <c r="E25" s="16"/>
      <c r="F25" s="10"/>
      <c r="G25" s="18"/>
      <c r="H25" s="19"/>
      <c r="I25" s="20"/>
      <c r="J25" s="16"/>
      <c r="K25" s="10"/>
      <c r="L25" s="199"/>
      <c r="M25" s="11" t="s">
        <v>24</v>
      </c>
      <c r="N25" s="200" t="s">
        <v>154</v>
      </c>
      <c r="O25" s="291">
        <v>50000</v>
      </c>
      <c r="P25" s="291">
        <v>100000</v>
      </c>
      <c r="Q25" s="291">
        <v>100000</v>
      </c>
      <c r="R25" s="291">
        <v>50000</v>
      </c>
      <c r="S25" s="291"/>
      <c r="T25" s="291"/>
      <c r="U25" s="291">
        <v>1000</v>
      </c>
      <c r="V25" s="291">
        <f t="shared" si="10"/>
        <v>1000</v>
      </c>
      <c r="W25" s="307">
        <f t="shared" si="11"/>
        <v>2</v>
      </c>
      <c r="X25" s="298"/>
      <c r="Y25" s="291">
        <v>49000</v>
      </c>
      <c r="Z25" s="291"/>
      <c r="AA25" s="291"/>
      <c r="AB25" s="297"/>
      <c r="AC25" s="299"/>
      <c r="AD25" s="298"/>
      <c r="AE25" s="297"/>
      <c r="AF25" s="299"/>
      <c r="AG25" s="298"/>
      <c r="AH25" s="291"/>
      <c r="AI25" s="291"/>
      <c r="AJ25" s="291"/>
      <c r="AK25" s="297"/>
      <c r="AL25" s="299"/>
      <c r="AM25" s="298"/>
      <c r="AN25" s="291"/>
      <c r="AO25" s="291"/>
      <c r="AP25" s="291"/>
      <c r="AQ25" s="297"/>
      <c r="AR25" s="299"/>
      <c r="AS25" s="298"/>
      <c r="AT25" s="297"/>
      <c r="AU25" s="297"/>
      <c r="AV25" s="297"/>
      <c r="AW25" s="297"/>
      <c r="AX25" s="299"/>
      <c r="AY25" s="298"/>
      <c r="AZ25" s="297"/>
      <c r="BA25" s="299"/>
      <c r="BB25" s="297"/>
      <c r="BC25" s="253"/>
    </row>
    <row r="26" spans="1:55" ht="24.75" customHeight="1">
      <c r="A26" s="15"/>
      <c r="B26" s="10"/>
      <c r="C26" s="10"/>
      <c r="D26" s="11"/>
      <c r="E26" s="16"/>
      <c r="F26" s="10"/>
      <c r="G26" s="18"/>
      <c r="H26" s="19"/>
      <c r="I26" s="20"/>
      <c r="J26" s="16"/>
      <c r="K26" s="10"/>
      <c r="L26" s="10"/>
      <c r="M26" s="202" t="s">
        <v>26</v>
      </c>
      <c r="N26" s="203" t="s">
        <v>95</v>
      </c>
      <c r="O26" s="205">
        <v>940000</v>
      </c>
      <c r="P26" s="205">
        <v>1802000</v>
      </c>
      <c r="Q26" s="205">
        <v>2074000</v>
      </c>
      <c r="R26" s="205">
        <v>940000</v>
      </c>
      <c r="S26" s="205"/>
      <c r="T26" s="205"/>
      <c r="U26" s="205">
        <v>16000</v>
      </c>
      <c r="V26" s="205">
        <f t="shared" si="10"/>
        <v>16000</v>
      </c>
      <c r="W26" s="204">
        <f t="shared" si="11"/>
        <v>1.702127659574468</v>
      </c>
      <c r="X26" s="156"/>
      <c r="Y26" s="205">
        <v>924000</v>
      </c>
      <c r="Z26" s="205"/>
      <c r="AA26" s="205"/>
      <c r="AB26" s="254">
        <f t="shared" si="12"/>
        <v>924000</v>
      </c>
      <c r="AC26" s="255">
        <f>AB26/(Q26/100)</f>
        <v>44.55159112825458</v>
      </c>
      <c r="AD26" s="156"/>
      <c r="AE26" s="254">
        <f t="shared" si="13"/>
        <v>940000</v>
      </c>
      <c r="AF26" s="255">
        <f>AE26/(Q26/100)</f>
        <v>45.32304725168756</v>
      </c>
      <c r="AG26" s="156"/>
      <c r="AH26" s="205"/>
      <c r="AI26" s="205"/>
      <c r="AJ26" s="205"/>
      <c r="AK26" s="254">
        <f t="shared" si="14"/>
        <v>0</v>
      </c>
      <c r="AL26" s="255">
        <f>AK26/(Q26/100)</f>
        <v>0</v>
      </c>
      <c r="AM26" s="156"/>
      <c r="AN26" s="205"/>
      <c r="AO26" s="205"/>
      <c r="AP26" s="205"/>
      <c r="AQ26" s="254">
        <f t="shared" si="15"/>
        <v>0</v>
      </c>
      <c r="AR26" s="255">
        <f>AQ26/(Q26/100)</f>
        <v>0</v>
      </c>
      <c r="AS26" s="156"/>
      <c r="AT26" s="254">
        <f t="shared" si="16"/>
        <v>0</v>
      </c>
      <c r="AU26" s="254">
        <f t="shared" si="8"/>
        <v>0</v>
      </c>
      <c r="AV26" s="252"/>
      <c r="AW26" s="254">
        <f t="shared" si="17"/>
        <v>940000</v>
      </c>
      <c r="AX26" s="255">
        <f>AW26/(Q26/100)</f>
        <v>45.32304725168756</v>
      </c>
      <c r="AY26" s="156"/>
      <c r="AZ26" s="254">
        <f t="shared" si="18"/>
        <v>0</v>
      </c>
      <c r="BA26" s="255">
        <f t="shared" si="19"/>
        <v>100</v>
      </c>
      <c r="BB26" s="254">
        <f t="shared" si="20"/>
        <v>940000</v>
      </c>
      <c r="BC26" s="255"/>
    </row>
    <row r="27" spans="1:55" ht="24.75" customHeight="1">
      <c r="A27" s="15"/>
      <c r="B27" s="10"/>
      <c r="C27" s="10"/>
      <c r="D27" s="11"/>
      <c r="E27" s="16"/>
      <c r="F27" s="10"/>
      <c r="G27" s="18"/>
      <c r="H27" s="19"/>
      <c r="I27" s="20"/>
      <c r="J27" s="16"/>
      <c r="K27" s="10"/>
      <c r="L27" s="2">
        <v>3</v>
      </c>
      <c r="M27" s="8"/>
      <c r="N27" s="39" t="s">
        <v>97</v>
      </c>
      <c r="O27" s="160">
        <f aca="true" t="shared" si="34" ref="O27:U27">O28</f>
        <v>50000</v>
      </c>
      <c r="P27" s="160">
        <f t="shared" si="34"/>
        <v>50000</v>
      </c>
      <c r="Q27" s="160">
        <f t="shared" si="34"/>
        <v>50000</v>
      </c>
      <c r="R27" s="160">
        <f t="shared" si="34"/>
        <v>50000</v>
      </c>
      <c r="S27" s="160">
        <f t="shared" si="34"/>
        <v>0</v>
      </c>
      <c r="T27" s="160">
        <f t="shared" si="34"/>
        <v>0</v>
      </c>
      <c r="U27" s="160">
        <f t="shared" si="34"/>
        <v>1000</v>
      </c>
      <c r="V27" s="160">
        <f t="shared" si="10"/>
        <v>1000</v>
      </c>
      <c r="W27" s="42">
        <f t="shared" si="11"/>
        <v>2</v>
      </c>
      <c r="X27" s="98"/>
      <c r="Y27" s="160">
        <f>Y28</f>
        <v>49000</v>
      </c>
      <c r="Z27" s="160">
        <f>Z28</f>
        <v>0</v>
      </c>
      <c r="AA27" s="160">
        <f>AA28</f>
        <v>0</v>
      </c>
      <c r="AB27" s="246">
        <f t="shared" si="12"/>
        <v>49000</v>
      </c>
      <c r="AC27" s="247">
        <f>AB27/(R27/100)</f>
        <v>98</v>
      </c>
      <c r="AD27" s="98"/>
      <c r="AE27" s="246">
        <f>V27+AB27</f>
        <v>50000</v>
      </c>
      <c r="AF27" s="247">
        <f>AE27/(R27/100)</f>
        <v>100</v>
      </c>
      <c r="AG27" s="98"/>
      <c r="AH27" s="160">
        <f>AH28</f>
        <v>0</v>
      </c>
      <c r="AI27" s="160">
        <f>AI28</f>
        <v>0</v>
      </c>
      <c r="AJ27" s="160">
        <f>AJ28</f>
        <v>0</v>
      </c>
      <c r="AK27" s="246">
        <f t="shared" si="14"/>
        <v>0</v>
      </c>
      <c r="AL27" s="247">
        <f>AK27/(R27/100)</f>
        <v>0</v>
      </c>
      <c r="AM27" s="98"/>
      <c r="AN27" s="160">
        <f>AN28</f>
        <v>0</v>
      </c>
      <c r="AO27" s="160">
        <f>AO28</f>
        <v>0</v>
      </c>
      <c r="AP27" s="160">
        <f>AP28</f>
        <v>0</v>
      </c>
      <c r="AQ27" s="246">
        <f t="shared" si="15"/>
        <v>0</v>
      </c>
      <c r="AR27" s="247">
        <f>AQ27/(R27/100)</f>
        <v>0</v>
      </c>
      <c r="AS27" s="98"/>
      <c r="AT27" s="246">
        <f>AK27+AQ27</f>
        <v>0</v>
      </c>
      <c r="AU27" s="246">
        <f>AT27/(R27/100)</f>
        <v>0</v>
      </c>
      <c r="AV27" s="244"/>
      <c r="AW27" s="246">
        <f>AE27+AT27</f>
        <v>50000</v>
      </c>
      <c r="AX27" s="247">
        <f>AW27/(R27/100)</f>
        <v>100</v>
      </c>
      <c r="AY27" s="98"/>
      <c r="AZ27" s="246">
        <f>R27-AW27</f>
        <v>0</v>
      </c>
      <c r="BA27" s="247">
        <f>AW27/(R27/100)</f>
        <v>100</v>
      </c>
      <c r="BB27" s="246">
        <f>AW27-AZ27</f>
        <v>50000</v>
      </c>
      <c r="BC27" s="255"/>
    </row>
    <row r="28" spans="1:55" ht="24.75" customHeight="1">
      <c r="A28" s="15"/>
      <c r="B28" s="10"/>
      <c r="C28" s="10"/>
      <c r="D28" s="11"/>
      <c r="E28" s="16"/>
      <c r="F28" s="10"/>
      <c r="G28" s="18"/>
      <c r="H28" s="19"/>
      <c r="I28" s="20"/>
      <c r="J28" s="16"/>
      <c r="K28" s="10"/>
      <c r="L28" s="10"/>
      <c r="M28" s="202" t="s">
        <v>96</v>
      </c>
      <c r="N28" s="203" t="s">
        <v>85</v>
      </c>
      <c r="O28" s="205">
        <v>50000</v>
      </c>
      <c r="P28" s="205">
        <v>50000</v>
      </c>
      <c r="Q28" s="205">
        <v>50000</v>
      </c>
      <c r="R28" s="205">
        <v>50000</v>
      </c>
      <c r="S28" s="205"/>
      <c r="T28" s="205"/>
      <c r="U28" s="205">
        <v>1000</v>
      </c>
      <c r="V28" s="205">
        <f t="shared" si="10"/>
        <v>1000</v>
      </c>
      <c r="W28" s="204">
        <f t="shared" si="11"/>
        <v>2</v>
      </c>
      <c r="X28" s="156"/>
      <c r="Y28" s="205">
        <v>49000</v>
      </c>
      <c r="Z28" s="205"/>
      <c r="AA28" s="205"/>
      <c r="AB28" s="254"/>
      <c r="AC28" s="255"/>
      <c r="AD28" s="156"/>
      <c r="AE28" s="254"/>
      <c r="AF28" s="255"/>
      <c r="AG28" s="156"/>
      <c r="AH28" s="205"/>
      <c r="AI28" s="205"/>
      <c r="AJ28" s="205"/>
      <c r="AK28" s="254"/>
      <c r="AL28" s="255"/>
      <c r="AM28" s="156"/>
      <c r="AN28" s="205"/>
      <c r="AO28" s="205"/>
      <c r="AP28" s="205"/>
      <c r="AQ28" s="254"/>
      <c r="AR28" s="255"/>
      <c r="AS28" s="156"/>
      <c r="AT28" s="254"/>
      <c r="AU28" s="254"/>
      <c r="AV28" s="252"/>
      <c r="AW28" s="254"/>
      <c r="AX28" s="255"/>
      <c r="AY28" s="156"/>
      <c r="AZ28" s="254"/>
      <c r="BA28" s="255"/>
      <c r="BB28" s="254"/>
      <c r="BC28" s="255"/>
    </row>
    <row r="29" spans="1:55" ht="24.75" customHeight="1">
      <c r="A29" s="15"/>
      <c r="B29" s="10"/>
      <c r="C29" s="10"/>
      <c r="D29" s="11"/>
      <c r="E29" s="16"/>
      <c r="F29" s="10"/>
      <c r="G29" s="18"/>
      <c r="H29" s="19"/>
      <c r="I29" s="20"/>
      <c r="J29" s="16"/>
      <c r="K29" s="292">
        <v>2</v>
      </c>
      <c r="L29" s="3"/>
      <c r="M29" s="8"/>
      <c r="N29" s="40" t="s">
        <v>12</v>
      </c>
      <c r="O29" s="158">
        <f aca="true" t="shared" si="35" ref="O29:U29">O30+O32+O34</f>
        <v>150000</v>
      </c>
      <c r="P29" s="158">
        <f t="shared" si="35"/>
        <v>150000</v>
      </c>
      <c r="Q29" s="158">
        <f t="shared" si="35"/>
        <v>150000</v>
      </c>
      <c r="R29" s="158">
        <f t="shared" si="35"/>
        <v>150000</v>
      </c>
      <c r="S29" s="158">
        <f t="shared" si="35"/>
        <v>0</v>
      </c>
      <c r="T29" s="158">
        <f t="shared" si="35"/>
        <v>0</v>
      </c>
      <c r="U29" s="158">
        <f t="shared" si="35"/>
        <v>4000</v>
      </c>
      <c r="V29" s="158">
        <f t="shared" si="10"/>
        <v>4000</v>
      </c>
      <c r="W29" s="44">
        <f t="shared" si="11"/>
        <v>2.6666666666666665</v>
      </c>
      <c r="X29" s="98"/>
      <c r="Y29" s="158">
        <f>Y30+Y32+Y34</f>
        <v>146000</v>
      </c>
      <c r="Z29" s="158">
        <f>Z30+Z32+Z34</f>
        <v>0</v>
      </c>
      <c r="AA29" s="158">
        <f>AA30+AA32+AA34</f>
        <v>0</v>
      </c>
      <c r="AB29" s="244">
        <f t="shared" si="12"/>
        <v>146000</v>
      </c>
      <c r="AC29" s="245">
        <f>AB29/(R29/100)</f>
        <v>97.33333333333333</v>
      </c>
      <c r="AD29" s="98"/>
      <c r="AE29" s="244">
        <f t="shared" si="13"/>
        <v>150000</v>
      </c>
      <c r="AF29" s="245">
        <f>AE29/(R29/100)</f>
        <v>100</v>
      </c>
      <c r="AG29" s="98"/>
      <c r="AH29" s="158">
        <f>AH30+AH32+AH34</f>
        <v>0</v>
      </c>
      <c r="AI29" s="158">
        <f>AI30+AI32+AI34</f>
        <v>0</v>
      </c>
      <c r="AJ29" s="158">
        <f>AJ30+AJ32+AJ34</f>
        <v>0</v>
      </c>
      <c r="AK29" s="244">
        <f t="shared" si="14"/>
        <v>0</v>
      </c>
      <c r="AL29" s="245">
        <f>AK29/(R29/100)</f>
        <v>0</v>
      </c>
      <c r="AM29" s="98"/>
      <c r="AN29" s="158">
        <f>AN30+AN32+AN34</f>
        <v>0</v>
      </c>
      <c r="AO29" s="158">
        <f>AO30+AO32+AO34</f>
        <v>0</v>
      </c>
      <c r="AP29" s="158">
        <f>AP30+AP32+AP34</f>
        <v>0</v>
      </c>
      <c r="AQ29" s="244">
        <f t="shared" si="15"/>
        <v>0</v>
      </c>
      <c r="AR29" s="245">
        <f>AQ29/(R29/100)</f>
        <v>0</v>
      </c>
      <c r="AS29" s="98"/>
      <c r="AT29" s="244">
        <f t="shared" si="16"/>
        <v>0</v>
      </c>
      <c r="AU29" s="244">
        <f t="shared" si="8"/>
        <v>0</v>
      </c>
      <c r="AV29" s="242"/>
      <c r="AW29" s="244">
        <f t="shared" si="17"/>
        <v>150000</v>
      </c>
      <c r="AX29" s="245">
        <f>AW29/(R29/100)</f>
        <v>100</v>
      </c>
      <c r="AY29" s="98"/>
      <c r="AZ29" s="244">
        <f t="shared" si="18"/>
        <v>0</v>
      </c>
      <c r="BA29" s="245">
        <f t="shared" si="19"/>
        <v>100</v>
      </c>
      <c r="BB29" s="244">
        <f t="shared" si="20"/>
        <v>150000</v>
      </c>
      <c r="BC29" s="251"/>
    </row>
    <row r="30" spans="1:55" ht="24.75" customHeight="1">
      <c r="A30" s="15"/>
      <c r="B30" s="10"/>
      <c r="C30" s="10"/>
      <c r="D30" s="11"/>
      <c r="E30" s="16"/>
      <c r="F30" s="10"/>
      <c r="G30" s="18"/>
      <c r="H30" s="19"/>
      <c r="I30" s="20"/>
      <c r="J30" s="16"/>
      <c r="K30" s="192"/>
      <c r="L30" s="2">
        <v>1</v>
      </c>
      <c r="M30" s="8"/>
      <c r="N30" s="39" t="s">
        <v>98</v>
      </c>
      <c r="O30" s="160">
        <f aca="true" t="shared" si="36" ref="O30:U30">O31</f>
        <v>50000</v>
      </c>
      <c r="P30" s="160">
        <f t="shared" si="36"/>
        <v>50000</v>
      </c>
      <c r="Q30" s="160">
        <f t="shared" si="36"/>
        <v>50000</v>
      </c>
      <c r="R30" s="160">
        <f t="shared" si="36"/>
        <v>50000</v>
      </c>
      <c r="S30" s="160">
        <f t="shared" si="36"/>
        <v>0</v>
      </c>
      <c r="T30" s="160">
        <f t="shared" si="36"/>
        <v>0</v>
      </c>
      <c r="U30" s="160">
        <f t="shared" si="36"/>
        <v>2000</v>
      </c>
      <c r="V30" s="160">
        <f t="shared" si="10"/>
        <v>2000</v>
      </c>
      <c r="W30" s="42">
        <f t="shared" si="11"/>
        <v>4</v>
      </c>
      <c r="X30" s="98"/>
      <c r="Y30" s="160">
        <f>Y31</f>
        <v>48000</v>
      </c>
      <c r="Z30" s="160">
        <f>Z31</f>
        <v>0</v>
      </c>
      <c r="AA30" s="160">
        <f>AA31</f>
        <v>0</v>
      </c>
      <c r="AB30" s="246">
        <f t="shared" si="12"/>
        <v>48000</v>
      </c>
      <c r="AC30" s="247">
        <f>AB30/(Q30/100)</f>
        <v>96</v>
      </c>
      <c r="AD30" s="98"/>
      <c r="AE30" s="246">
        <f>V30+AB30</f>
        <v>50000</v>
      </c>
      <c r="AF30" s="247">
        <f>AE30/(Q30/100)</f>
        <v>100</v>
      </c>
      <c r="AG30" s="98"/>
      <c r="AH30" s="160">
        <f>AH31</f>
        <v>0</v>
      </c>
      <c r="AI30" s="160">
        <f>AI31</f>
        <v>0</v>
      </c>
      <c r="AJ30" s="160">
        <f>AJ31</f>
        <v>0</v>
      </c>
      <c r="AK30" s="246">
        <f t="shared" si="14"/>
        <v>0</v>
      </c>
      <c r="AL30" s="247">
        <f>AK30/(Q30/100)</f>
        <v>0</v>
      </c>
      <c r="AM30" s="98"/>
      <c r="AN30" s="160">
        <f>AN31</f>
        <v>0</v>
      </c>
      <c r="AO30" s="160">
        <f>AO31</f>
        <v>0</v>
      </c>
      <c r="AP30" s="160">
        <f>AP31</f>
        <v>0</v>
      </c>
      <c r="AQ30" s="246">
        <f t="shared" si="15"/>
        <v>0</v>
      </c>
      <c r="AR30" s="247">
        <f>AQ30/(Q30/100)</f>
        <v>0</v>
      </c>
      <c r="AS30" s="98"/>
      <c r="AT30" s="246">
        <f>AK30+AQ30</f>
        <v>0</v>
      </c>
      <c r="AU30" s="246">
        <f>AT30/(R30/100)</f>
        <v>0</v>
      </c>
      <c r="AV30" s="244"/>
      <c r="AW30" s="246">
        <f>AE30+AT30</f>
        <v>50000</v>
      </c>
      <c r="AX30" s="247">
        <f>AW30/(Q30/100)</f>
        <v>100</v>
      </c>
      <c r="AY30" s="98"/>
      <c r="AZ30" s="246">
        <f>R30-AW30</f>
        <v>0</v>
      </c>
      <c r="BA30" s="247">
        <f>AW30/(R30/100)</f>
        <v>100</v>
      </c>
      <c r="BB30" s="246">
        <f>AW30-AZ30</f>
        <v>50000</v>
      </c>
      <c r="BC30" s="251"/>
    </row>
    <row r="31" spans="1:55" ht="24.75" customHeight="1">
      <c r="A31" s="15"/>
      <c r="B31" s="10"/>
      <c r="C31" s="10"/>
      <c r="D31" s="11"/>
      <c r="E31" s="16"/>
      <c r="F31" s="10"/>
      <c r="G31" s="18"/>
      <c r="H31" s="19"/>
      <c r="I31" s="20"/>
      <c r="J31" s="16"/>
      <c r="K31" s="192"/>
      <c r="L31" s="10"/>
      <c r="M31" s="11" t="s">
        <v>24</v>
      </c>
      <c r="N31" s="289" t="s">
        <v>155</v>
      </c>
      <c r="O31" s="291">
        <v>50000</v>
      </c>
      <c r="P31" s="291">
        <v>50000</v>
      </c>
      <c r="Q31" s="291">
        <v>50000</v>
      </c>
      <c r="R31" s="291">
        <v>50000</v>
      </c>
      <c r="S31" s="291"/>
      <c r="T31" s="291"/>
      <c r="U31" s="291">
        <v>2000</v>
      </c>
      <c r="V31" s="291">
        <f t="shared" si="10"/>
        <v>2000</v>
      </c>
      <c r="W31" s="307">
        <f t="shared" si="11"/>
        <v>4</v>
      </c>
      <c r="X31" s="156"/>
      <c r="Y31" s="291">
        <v>48000</v>
      </c>
      <c r="Z31" s="291"/>
      <c r="AA31" s="291"/>
      <c r="AB31" s="250"/>
      <c r="AC31" s="251"/>
      <c r="AD31" s="156"/>
      <c r="AE31" s="250"/>
      <c r="AF31" s="251"/>
      <c r="AG31" s="156"/>
      <c r="AH31" s="291"/>
      <c r="AI31" s="291"/>
      <c r="AJ31" s="291"/>
      <c r="AK31" s="250"/>
      <c r="AL31" s="251"/>
      <c r="AM31" s="156"/>
      <c r="AN31" s="291"/>
      <c r="AO31" s="291"/>
      <c r="AP31" s="291"/>
      <c r="AQ31" s="250"/>
      <c r="AR31" s="251"/>
      <c r="AS31" s="156"/>
      <c r="AT31" s="250"/>
      <c r="AU31" s="250"/>
      <c r="AV31" s="254"/>
      <c r="AW31" s="250"/>
      <c r="AX31" s="251"/>
      <c r="AY31" s="156"/>
      <c r="AZ31" s="250"/>
      <c r="BA31" s="251"/>
      <c r="BB31" s="250"/>
      <c r="BC31" s="251"/>
    </row>
    <row r="32" spans="1:55" ht="24.75" customHeight="1">
      <c r="A32" s="15"/>
      <c r="B32" s="10"/>
      <c r="C32" s="10"/>
      <c r="D32" s="11"/>
      <c r="E32" s="16"/>
      <c r="F32" s="10"/>
      <c r="G32" s="18"/>
      <c r="H32" s="19"/>
      <c r="I32" s="20"/>
      <c r="J32" s="16"/>
      <c r="K32" s="10"/>
      <c r="L32" s="2">
        <v>2</v>
      </c>
      <c r="M32" s="8"/>
      <c r="N32" s="39" t="s">
        <v>79</v>
      </c>
      <c r="O32" s="160">
        <f aca="true" t="shared" si="37" ref="O32:U32">O33</f>
        <v>50000</v>
      </c>
      <c r="P32" s="160">
        <f t="shared" si="37"/>
        <v>50000</v>
      </c>
      <c r="Q32" s="160">
        <f t="shared" si="37"/>
        <v>50000</v>
      </c>
      <c r="R32" s="160">
        <f t="shared" si="37"/>
        <v>50000</v>
      </c>
      <c r="S32" s="160">
        <f t="shared" si="37"/>
        <v>0</v>
      </c>
      <c r="T32" s="160">
        <f t="shared" si="37"/>
        <v>0</v>
      </c>
      <c r="U32" s="160">
        <f t="shared" si="37"/>
        <v>1000</v>
      </c>
      <c r="V32" s="160">
        <f t="shared" si="10"/>
        <v>1000</v>
      </c>
      <c r="W32" s="42">
        <f t="shared" si="11"/>
        <v>2</v>
      </c>
      <c r="X32" s="98"/>
      <c r="Y32" s="160">
        <f>Y33</f>
        <v>49000</v>
      </c>
      <c r="Z32" s="160">
        <f>Z33</f>
        <v>0</v>
      </c>
      <c r="AA32" s="160">
        <f>AA33</f>
        <v>0</v>
      </c>
      <c r="AB32" s="246">
        <f t="shared" si="12"/>
        <v>49000</v>
      </c>
      <c r="AC32" s="247">
        <f>AB32/(Q32/100)</f>
        <v>98</v>
      </c>
      <c r="AD32" s="98"/>
      <c r="AE32" s="246">
        <f t="shared" si="13"/>
        <v>50000</v>
      </c>
      <c r="AF32" s="247">
        <f>AE32/(Q32/100)</f>
        <v>100</v>
      </c>
      <c r="AG32" s="98"/>
      <c r="AH32" s="160">
        <f>AH33</f>
        <v>0</v>
      </c>
      <c r="AI32" s="160">
        <f>AI33</f>
        <v>0</v>
      </c>
      <c r="AJ32" s="160">
        <f>AJ33</f>
        <v>0</v>
      </c>
      <c r="AK32" s="246">
        <f t="shared" si="14"/>
        <v>0</v>
      </c>
      <c r="AL32" s="247">
        <f>AK32/(Q32/100)</f>
        <v>0</v>
      </c>
      <c r="AM32" s="98"/>
      <c r="AN32" s="160">
        <f>AN33</f>
        <v>0</v>
      </c>
      <c r="AO32" s="160">
        <f>AO33</f>
        <v>0</v>
      </c>
      <c r="AP32" s="160">
        <f>AP33</f>
        <v>0</v>
      </c>
      <c r="AQ32" s="246">
        <f t="shared" si="15"/>
        <v>0</v>
      </c>
      <c r="AR32" s="247">
        <f>AQ32/(Q32/100)</f>
        <v>0</v>
      </c>
      <c r="AS32" s="98"/>
      <c r="AT32" s="246">
        <f t="shared" si="16"/>
        <v>0</v>
      </c>
      <c r="AU32" s="246">
        <f t="shared" si="8"/>
        <v>0</v>
      </c>
      <c r="AV32" s="244"/>
      <c r="AW32" s="246">
        <f t="shared" si="17"/>
        <v>50000</v>
      </c>
      <c r="AX32" s="247">
        <f>AW32/(Q32/100)</f>
        <v>100</v>
      </c>
      <c r="AY32" s="98"/>
      <c r="AZ32" s="246">
        <f t="shared" si="18"/>
        <v>0</v>
      </c>
      <c r="BA32" s="247">
        <f t="shared" si="19"/>
        <v>100</v>
      </c>
      <c r="BB32" s="246">
        <f t="shared" si="20"/>
        <v>50000</v>
      </c>
      <c r="BC32" s="253"/>
    </row>
    <row r="33" spans="1:55" ht="24.75" customHeight="1">
      <c r="A33" s="15"/>
      <c r="B33" s="10"/>
      <c r="C33" s="10"/>
      <c r="D33" s="11"/>
      <c r="E33" s="16"/>
      <c r="F33" s="10"/>
      <c r="G33" s="18"/>
      <c r="H33" s="19"/>
      <c r="I33" s="20"/>
      <c r="J33" s="16"/>
      <c r="K33" s="10"/>
      <c r="L33" s="10"/>
      <c r="M33" s="202" t="s">
        <v>30</v>
      </c>
      <c r="N33" s="203" t="s">
        <v>79</v>
      </c>
      <c r="O33" s="205">
        <v>50000</v>
      </c>
      <c r="P33" s="205">
        <v>50000</v>
      </c>
      <c r="Q33" s="205">
        <v>50000</v>
      </c>
      <c r="R33" s="205">
        <v>50000</v>
      </c>
      <c r="S33" s="205"/>
      <c r="T33" s="205"/>
      <c r="U33" s="205">
        <v>1000</v>
      </c>
      <c r="V33" s="205">
        <f t="shared" si="10"/>
        <v>1000</v>
      </c>
      <c r="W33" s="204">
        <f t="shared" si="11"/>
        <v>2</v>
      </c>
      <c r="X33" s="156"/>
      <c r="Y33" s="205">
        <v>49000</v>
      </c>
      <c r="Z33" s="205"/>
      <c r="AA33" s="205"/>
      <c r="AB33" s="254">
        <f t="shared" si="12"/>
        <v>49000</v>
      </c>
      <c r="AC33" s="255">
        <f>AB33/(Q33/100)</f>
        <v>98</v>
      </c>
      <c r="AD33" s="156"/>
      <c r="AE33" s="254">
        <f t="shared" si="13"/>
        <v>50000</v>
      </c>
      <c r="AF33" s="255">
        <f>AE33/(Q33/100)</f>
        <v>100</v>
      </c>
      <c r="AG33" s="156"/>
      <c r="AH33" s="205"/>
      <c r="AI33" s="205"/>
      <c r="AJ33" s="205"/>
      <c r="AK33" s="254">
        <f t="shared" si="14"/>
        <v>0</v>
      </c>
      <c r="AL33" s="255">
        <f>AK33/(Q33/100)</f>
        <v>0</v>
      </c>
      <c r="AM33" s="156"/>
      <c r="AN33" s="205"/>
      <c r="AO33" s="205"/>
      <c r="AP33" s="205"/>
      <c r="AQ33" s="254">
        <f t="shared" si="15"/>
        <v>0</v>
      </c>
      <c r="AR33" s="255">
        <f>AQ33/(Q33/100)</f>
        <v>0</v>
      </c>
      <c r="AS33" s="156"/>
      <c r="AT33" s="254">
        <f t="shared" si="16"/>
        <v>0</v>
      </c>
      <c r="AU33" s="254">
        <f t="shared" si="8"/>
        <v>0</v>
      </c>
      <c r="AV33" s="252"/>
      <c r="AW33" s="254">
        <f t="shared" si="17"/>
        <v>50000</v>
      </c>
      <c r="AX33" s="255">
        <f>AW33/(Q33/100)</f>
        <v>100</v>
      </c>
      <c r="AY33" s="156"/>
      <c r="AZ33" s="254">
        <f t="shared" si="18"/>
        <v>0</v>
      </c>
      <c r="BA33" s="255">
        <f t="shared" si="19"/>
        <v>100</v>
      </c>
      <c r="BB33" s="254">
        <f t="shared" si="20"/>
        <v>50000</v>
      </c>
      <c r="BC33" s="255"/>
    </row>
    <row r="34" spans="1:55" ht="24.75" customHeight="1">
      <c r="A34" s="15"/>
      <c r="B34" s="10"/>
      <c r="C34" s="10"/>
      <c r="D34" s="11"/>
      <c r="E34" s="16"/>
      <c r="F34" s="10"/>
      <c r="G34" s="18"/>
      <c r="H34" s="19"/>
      <c r="I34" s="20"/>
      <c r="J34" s="16"/>
      <c r="K34" s="10"/>
      <c r="L34" s="2">
        <v>7</v>
      </c>
      <c r="M34" s="8"/>
      <c r="N34" s="39" t="s">
        <v>156</v>
      </c>
      <c r="O34" s="160">
        <f aca="true" t="shared" si="38" ref="O34:U34">O35</f>
        <v>50000</v>
      </c>
      <c r="P34" s="160">
        <f t="shared" si="38"/>
        <v>50000</v>
      </c>
      <c r="Q34" s="160">
        <f t="shared" si="38"/>
        <v>50000</v>
      </c>
      <c r="R34" s="160">
        <f t="shared" si="38"/>
        <v>50000</v>
      </c>
      <c r="S34" s="160">
        <f t="shared" si="38"/>
        <v>0</v>
      </c>
      <c r="T34" s="160">
        <f t="shared" si="38"/>
        <v>0</v>
      </c>
      <c r="U34" s="160">
        <f t="shared" si="38"/>
        <v>1000</v>
      </c>
      <c r="V34" s="160">
        <f t="shared" si="10"/>
        <v>1000</v>
      </c>
      <c r="W34" s="42">
        <f t="shared" si="11"/>
        <v>2</v>
      </c>
      <c r="X34" s="98"/>
      <c r="Y34" s="160">
        <f>Y35</f>
        <v>49000</v>
      </c>
      <c r="Z34" s="160">
        <f>Z35</f>
        <v>0</v>
      </c>
      <c r="AA34" s="160">
        <f>AA35</f>
        <v>0</v>
      </c>
      <c r="AB34" s="246">
        <f t="shared" si="12"/>
        <v>49000</v>
      </c>
      <c r="AC34" s="247">
        <f>AB34/(R34/100)</f>
        <v>98</v>
      </c>
      <c r="AD34" s="98"/>
      <c r="AE34" s="246">
        <f t="shared" si="13"/>
        <v>50000</v>
      </c>
      <c r="AF34" s="247">
        <f>AE34/(R34/100)</f>
        <v>100</v>
      </c>
      <c r="AG34" s="98"/>
      <c r="AH34" s="160">
        <f>AH35</f>
        <v>0</v>
      </c>
      <c r="AI34" s="160">
        <f>AI35</f>
        <v>0</v>
      </c>
      <c r="AJ34" s="160">
        <f>AJ35</f>
        <v>0</v>
      </c>
      <c r="AK34" s="246">
        <f t="shared" si="14"/>
        <v>0</v>
      </c>
      <c r="AL34" s="247">
        <f>AK34/(R34/100)</f>
        <v>0</v>
      </c>
      <c r="AM34" s="98"/>
      <c r="AN34" s="160">
        <f>AN35</f>
        <v>0</v>
      </c>
      <c r="AO34" s="160">
        <f>AO35</f>
        <v>0</v>
      </c>
      <c r="AP34" s="160">
        <f>AP35</f>
        <v>0</v>
      </c>
      <c r="AQ34" s="246">
        <f t="shared" si="15"/>
        <v>0</v>
      </c>
      <c r="AR34" s="247">
        <f>AQ34/(R34/100)</f>
        <v>0</v>
      </c>
      <c r="AS34" s="98"/>
      <c r="AT34" s="246">
        <f t="shared" si="16"/>
        <v>0</v>
      </c>
      <c r="AU34" s="246">
        <f t="shared" si="8"/>
        <v>0</v>
      </c>
      <c r="AV34" s="244"/>
      <c r="AW34" s="246">
        <f t="shared" si="17"/>
        <v>50000</v>
      </c>
      <c r="AX34" s="247">
        <f>AW34/(R34/100)</f>
        <v>100</v>
      </c>
      <c r="AY34" s="98"/>
      <c r="AZ34" s="246">
        <f t="shared" si="18"/>
        <v>0</v>
      </c>
      <c r="BA34" s="247">
        <f t="shared" si="19"/>
        <v>100</v>
      </c>
      <c r="BB34" s="246">
        <f t="shared" si="20"/>
        <v>50000</v>
      </c>
      <c r="BC34" s="255"/>
    </row>
    <row r="35" spans="1:55" ht="24.75" customHeight="1">
      <c r="A35" s="15"/>
      <c r="B35" s="10"/>
      <c r="C35" s="10"/>
      <c r="D35" s="11"/>
      <c r="E35" s="16"/>
      <c r="F35" s="10"/>
      <c r="G35" s="18"/>
      <c r="H35" s="19"/>
      <c r="I35" s="20"/>
      <c r="J35" s="16"/>
      <c r="K35" s="10"/>
      <c r="L35" s="10"/>
      <c r="M35" s="202" t="s">
        <v>30</v>
      </c>
      <c r="N35" s="203" t="s">
        <v>156</v>
      </c>
      <c r="O35" s="205">
        <v>50000</v>
      </c>
      <c r="P35" s="205">
        <v>50000</v>
      </c>
      <c r="Q35" s="205">
        <v>50000</v>
      </c>
      <c r="R35" s="205">
        <v>50000</v>
      </c>
      <c r="S35" s="205"/>
      <c r="T35" s="205"/>
      <c r="U35" s="205">
        <v>1000</v>
      </c>
      <c r="V35" s="205">
        <f t="shared" si="10"/>
        <v>1000</v>
      </c>
      <c r="W35" s="204">
        <f t="shared" si="11"/>
        <v>2</v>
      </c>
      <c r="X35" s="156"/>
      <c r="Y35" s="205">
        <v>49000</v>
      </c>
      <c r="Z35" s="205"/>
      <c r="AA35" s="205"/>
      <c r="AB35" s="254"/>
      <c r="AC35" s="255"/>
      <c r="AD35" s="156"/>
      <c r="AE35" s="254"/>
      <c r="AF35" s="255"/>
      <c r="AG35" s="156"/>
      <c r="AH35" s="205"/>
      <c r="AI35" s="205"/>
      <c r="AJ35" s="205"/>
      <c r="AK35" s="254"/>
      <c r="AL35" s="255"/>
      <c r="AM35" s="156"/>
      <c r="AN35" s="205"/>
      <c r="AO35" s="205"/>
      <c r="AP35" s="205"/>
      <c r="AQ35" s="254"/>
      <c r="AR35" s="255"/>
      <c r="AS35" s="156"/>
      <c r="AT35" s="254"/>
      <c r="AU35" s="254"/>
      <c r="AV35" s="252"/>
      <c r="AW35" s="254"/>
      <c r="AX35" s="255"/>
      <c r="AY35" s="156"/>
      <c r="AZ35" s="254"/>
      <c r="BA35" s="255"/>
      <c r="BB35" s="254"/>
      <c r="BC35" s="255"/>
    </row>
    <row r="36" spans="1:55" ht="19.5" customHeight="1">
      <c r="A36" s="15"/>
      <c r="B36" s="10"/>
      <c r="C36" s="10"/>
      <c r="D36" s="11"/>
      <c r="E36" s="16"/>
      <c r="F36" s="10"/>
      <c r="G36" s="18"/>
      <c r="H36" s="19"/>
      <c r="I36" s="20"/>
      <c r="J36" s="16"/>
      <c r="K36" s="292">
        <v>3</v>
      </c>
      <c r="L36" s="3"/>
      <c r="M36" s="8"/>
      <c r="N36" s="40" t="s">
        <v>15</v>
      </c>
      <c r="O36" s="158">
        <f aca="true" t="shared" si="39" ref="O36:U36">O37+O39</f>
        <v>50000</v>
      </c>
      <c r="P36" s="158">
        <f t="shared" si="39"/>
        <v>50000</v>
      </c>
      <c r="Q36" s="158">
        <f t="shared" si="39"/>
        <v>50000</v>
      </c>
      <c r="R36" s="158">
        <f t="shared" si="39"/>
        <v>50000</v>
      </c>
      <c r="S36" s="158">
        <f t="shared" si="39"/>
        <v>0</v>
      </c>
      <c r="T36" s="158">
        <f t="shared" si="39"/>
        <v>0</v>
      </c>
      <c r="U36" s="158">
        <f t="shared" si="39"/>
        <v>2000</v>
      </c>
      <c r="V36" s="158">
        <f t="shared" si="10"/>
        <v>2000</v>
      </c>
      <c r="W36" s="44">
        <f t="shared" si="11"/>
        <v>4</v>
      </c>
      <c r="X36" s="98"/>
      <c r="Y36" s="158">
        <f>Y37+Y39</f>
        <v>48000</v>
      </c>
      <c r="Z36" s="158">
        <f>Z37+Z39</f>
        <v>0</v>
      </c>
      <c r="AA36" s="158">
        <f>AA37+AA39</f>
        <v>0</v>
      </c>
      <c r="AB36" s="244">
        <f t="shared" si="12"/>
        <v>48000</v>
      </c>
      <c r="AC36" s="245">
        <f>AB36/(R36/100)</f>
        <v>96</v>
      </c>
      <c r="AD36" s="98"/>
      <c r="AE36" s="244">
        <f t="shared" si="13"/>
        <v>50000</v>
      </c>
      <c r="AF36" s="245">
        <f>AE36/(R36/100)</f>
        <v>100</v>
      </c>
      <c r="AG36" s="98"/>
      <c r="AH36" s="158">
        <f>AH37+AH39</f>
        <v>0</v>
      </c>
      <c r="AI36" s="158">
        <f>AI37+AI39</f>
        <v>0</v>
      </c>
      <c r="AJ36" s="158">
        <f>AJ37+AJ39</f>
        <v>0</v>
      </c>
      <c r="AK36" s="244">
        <f t="shared" si="14"/>
        <v>0</v>
      </c>
      <c r="AL36" s="245">
        <f>AK36/(R36/100)</f>
        <v>0</v>
      </c>
      <c r="AM36" s="98"/>
      <c r="AN36" s="158">
        <f>AN37+AN39</f>
        <v>0</v>
      </c>
      <c r="AO36" s="158">
        <f>AO37+AO39</f>
        <v>0</v>
      </c>
      <c r="AP36" s="158">
        <f>AP37+AP39</f>
        <v>0</v>
      </c>
      <c r="AQ36" s="244">
        <f t="shared" si="15"/>
        <v>0</v>
      </c>
      <c r="AR36" s="245">
        <f>AQ36/(R36/100)</f>
        <v>0</v>
      </c>
      <c r="AS36" s="98"/>
      <c r="AT36" s="244">
        <f t="shared" si="16"/>
        <v>0</v>
      </c>
      <c r="AU36" s="244">
        <f t="shared" si="8"/>
        <v>0</v>
      </c>
      <c r="AV36" s="242"/>
      <c r="AW36" s="244">
        <f t="shared" si="17"/>
        <v>50000</v>
      </c>
      <c r="AX36" s="245">
        <f>AW36/(R36/100)</f>
        <v>100</v>
      </c>
      <c r="AY36" s="98"/>
      <c r="AZ36" s="244">
        <f t="shared" si="18"/>
        <v>0</v>
      </c>
      <c r="BA36" s="245">
        <f t="shared" si="19"/>
        <v>100</v>
      </c>
      <c r="BB36" s="244">
        <f t="shared" si="20"/>
        <v>50000</v>
      </c>
      <c r="BC36" s="251"/>
    </row>
    <row r="37" spans="1:55" ht="19.5" customHeight="1">
      <c r="A37" s="15"/>
      <c r="B37" s="10"/>
      <c r="C37" s="10"/>
      <c r="D37" s="11"/>
      <c r="E37" s="16"/>
      <c r="F37" s="10"/>
      <c r="G37" s="18"/>
      <c r="H37" s="19"/>
      <c r="I37" s="20"/>
      <c r="J37" s="16"/>
      <c r="K37" s="192"/>
      <c r="L37" s="293">
        <v>1</v>
      </c>
      <c r="M37" s="106"/>
      <c r="N37" s="207" t="s">
        <v>149</v>
      </c>
      <c r="O37" s="160">
        <f aca="true" t="shared" si="40" ref="O37:U37">O38</f>
        <v>50000</v>
      </c>
      <c r="P37" s="160">
        <f t="shared" si="40"/>
        <v>50000</v>
      </c>
      <c r="Q37" s="160">
        <f t="shared" si="40"/>
        <v>50000</v>
      </c>
      <c r="R37" s="160">
        <f t="shared" si="40"/>
        <v>50000</v>
      </c>
      <c r="S37" s="160">
        <f t="shared" si="40"/>
        <v>0</v>
      </c>
      <c r="T37" s="160">
        <f t="shared" si="40"/>
        <v>0</v>
      </c>
      <c r="U37" s="160">
        <f t="shared" si="40"/>
        <v>2000</v>
      </c>
      <c r="V37" s="160">
        <f t="shared" si="10"/>
        <v>2000</v>
      </c>
      <c r="W37" s="42">
        <f t="shared" si="11"/>
        <v>4</v>
      </c>
      <c r="X37" s="98"/>
      <c r="Y37" s="160">
        <f>Y38</f>
        <v>48000</v>
      </c>
      <c r="Z37" s="160">
        <f>Z38</f>
        <v>0</v>
      </c>
      <c r="AA37" s="160">
        <f>AA38</f>
        <v>0</v>
      </c>
      <c r="AB37" s="246">
        <f t="shared" si="12"/>
        <v>48000</v>
      </c>
      <c r="AC37" s="247">
        <f>AB37/(R37/100)</f>
        <v>96</v>
      </c>
      <c r="AD37" s="98"/>
      <c r="AE37" s="246">
        <f t="shared" si="13"/>
        <v>50000</v>
      </c>
      <c r="AF37" s="247">
        <f>AE37/(R37/100)</f>
        <v>100</v>
      </c>
      <c r="AG37" s="98"/>
      <c r="AH37" s="160">
        <f>AH38</f>
        <v>0</v>
      </c>
      <c r="AI37" s="160">
        <f>AI38</f>
        <v>0</v>
      </c>
      <c r="AJ37" s="160">
        <f>AJ38</f>
        <v>0</v>
      </c>
      <c r="AK37" s="246">
        <f t="shared" si="14"/>
        <v>0</v>
      </c>
      <c r="AL37" s="247">
        <f>AK37/(R37/100)</f>
        <v>0</v>
      </c>
      <c r="AM37" s="98"/>
      <c r="AN37" s="160">
        <f>AN38</f>
        <v>0</v>
      </c>
      <c r="AO37" s="160">
        <f>AO38</f>
        <v>0</v>
      </c>
      <c r="AP37" s="160">
        <f>AP38</f>
        <v>0</v>
      </c>
      <c r="AQ37" s="246">
        <f t="shared" si="15"/>
        <v>0</v>
      </c>
      <c r="AR37" s="247">
        <f>AQ37/(R37/100)</f>
        <v>0</v>
      </c>
      <c r="AS37" s="98"/>
      <c r="AT37" s="246">
        <f t="shared" si="16"/>
        <v>0</v>
      </c>
      <c r="AU37" s="246">
        <f t="shared" si="8"/>
        <v>0</v>
      </c>
      <c r="AV37" s="244"/>
      <c r="AW37" s="246">
        <f t="shared" si="17"/>
        <v>50000</v>
      </c>
      <c r="AX37" s="247">
        <f>AW37/(R37/100)</f>
        <v>100</v>
      </c>
      <c r="AY37" s="98"/>
      <c r="AZ37" s="246">
        <f t="shared" si="18"/>
        <v>0</v>
      </c>
      <c r="BA37" s="247">
        <f t="shared" si="19"/>
        <v>100</v>
      </c>
      <c r="BB37" s="246">
        <f t="shared" si="20"/>
        <v>50000</v>
      </c>
      <c r="BC37" s="251"/>
    </row>
    <row r="38" spans="1:55" ht="19.5" customHeight="1">
      <c r="A38" s="15"/>
      <c r="B38" s="10"/>
      <c r="C38" s="10"/>
      <c r="D38" s="11"/>
      <c r="E38" s="16"/>
      <c r="F38" s="10"/>
      <c r="G38" s="18"/>
      <c r="H38" s="19"/>
      <c r="I38" s="20"/>
      <c r="J38" s="16"/>
      <c r="K38" s="192"/>
      <c r="L38" s="131"/>
      <c r="M38" s="196" t="s">
        <v>30</v>
      </c>
      <c r="N38" s="197" t="s">
        <v>149</v>
      </c>
      <c r="O38" s="291">
        <v>50000</v>
      </c>
      <c r="P38" s="291">
        <v>50000</v>
      </c>
      <c r="Q38" s="291">
        <v>50000</v>
      </c>
      <c r="R38" s="291">
        <v>50000</v>
      </c>
      <c r="S38" s="291"/>
      <c r="T38" s="291"/>
      <c r="U38" s="291">
        <v>2000</v>
      </c>
      <c r="V38" s="291">
        <f t="shared" si="10"/>
        <v>2000</v>
      </c>
      <c r="W38" s="307">
        <f t="shared" si="11"/>
        <v>4</v>
      </c>
      <c r="X38" s="156"/>
      <c r="Y38" s="291">
        <v>48000</v>
      </c>
      <c r="Z38" s="291"/>
      <c r="AA38" s="291"/>
      <c r="AB38" s="250"/>
      <c r="AC38" s="251"/>
      <c r="AD38" s="156"/>
      <c r="AE38" s="250"/>
      <c r="AF38" s="251"/>
      <c r="AG38" s="156"/>
      <c r="AH38" s="291"/>
      <c r="AI38" s="291"/>
      <c r="AJ38" s="291"/>
      <c r="AK38" s="250"/>
      <c r="AL38" s="251"/>
      <c r="AM38" s="156"/>
      <c r="AN38" s="291"/>
      <c r="AO38" s="291"/>
      <c r="AP38" s="291"/>
      <c r="AQ38" s="250"/>
      <c r="AR38" s="251"/>
      <c r="AS38" s="156"/>
      <c r="AT38" s="250"/>
      <c r="AU38" s="250"/>
      <c r="AV38" s="254"/>
      <c r="AW38" s="250"/>
      <c r="AX38" s="251"/>
      <c r="AY38" s="156"/>
      <c r="AZ38" s="250"/>
      <c r="BA38" s="251"/>
      <c r="BB38" s="250"/>
      <c r="BC38" s="251"/>
    </row>
    <row r="39" spans="1:55" s="195" customFormat="1" ht="19.5" customHeight="1">
      <c r="A39" s="130"/>
      <c r="B39" s="131"/>
      <c r="C39" s="131"/>
      <c r="D39" s="132"/>
      <c r="E39" s="133"/>
      <c r="F39" s="131"/>
      <c r="G39" s="134"/>
      <c r="H39" s="136"/>
      <c r="I39" s="137"/>
      <c r="J39" s="133"/>
      <c r="K39" s="131"/>
      <c r="L39" s="293">
        <v>3</v>
      </c>
      <c r="M39" s="106"/>
      <c r="N39" s="207" t="s">
        <v>82</v>
      </c>
      <c r="O39" s="160">
        <f aca="true" t="shared" si="41" ref="O39:U39">O40</f>
        <v>0</v>
      </c>
      <c r="P39" s="160">
        <f t="shared" si="41"/>
        <v>0</v>
      </c>
      <c r="Q39" s="160">
        <f t="shared" si="41"/>
        <v>0</v>
      </c>
      <c r="R39" s="160">
        <f t="shared" si="41"/>
        <v>0</v>
      </c>
      <c r="S39" s="160">
        <f t="shared" si="41"/>
        <v>0</v>
      </c>
      <c r="T39" s="160">
        <f t="shared" si="41"/>
        <v>0</v>
      </c>
      <c r="U39" s="160">
        <f t="shared" si="41"/>
        <v>0</v>
      </c>
      <c r="V39" s="160">
        <f t="shared" si="10"/>
        <v>0</v>
      </c>
      <c r="W39" s="42" t="e">
        <f t="shared" si="11"/>
        <v>#DIV/0!</v>
      </c>
      <c r="X39" s="98"/>
      <c r="Y39" s="160">
        <f>Y40</f>
        <v>0</v>
      </c>
      <c r="Z39" s="160">
        <f>Z40</f>
        <v>0</v>
      </c>
      <c r="AA39" s="160">
        <f>AA40</f>
        <v>0</v>
      </c>
      <c r="AB39" s="246">
        <f t="shared" si="12"/>
        <v>0</v>
      </c>
      <c r="AC39" s="247" t="e">
        <f>AB39/(Q39/100)</f>
        <v>#DIV/0!</v>
      </c>
      <c r="AD39" s="98"/>
      <c r="AE39" s="246">
        <f t="shared" si="13"/>
        <v>0</v>
      </c>
      <c r="AF39" s="247" t="e">
        <f>AE39/(Q39/100)</f>
        <v>#DIV/0!</v>
      </c>
      <c r="AG39" s="98"/>
      <c r="AH39" s="160">
        <f>AH40</f>
        <v>0</v>
      </c>
      <c r="AI39" s="160">
        <f>AI40</f>
        <v>0</v>
      </c>
      <c r="AJ39" s="160">
        <f>AJ40</f>
        <v>0</v>
      </c>
      <c r="AK39" s="246">
        <f t="shared" si="14"/>
        <v>0</v>
      </c>
      <c r="AL39" s="247" t="e">
        <f>AK39/(Q39/100)</f>
        <v>#DIV/0!</v>
      </c>
      <c r="AM39" s="98"/>
      <c r="AN39" s="160">
        <f>AN40</f>
        <v>0</v>
      </c>
      <c r="AO39" s="160">
        <f>AO40</f>
        <v>0</v>
      </c>
      <c r="AP39" s="160">
        <f>AP40</f>
        <v>0</v>
      </c>
      <c r="AQ39" s="246">
        <f t="shared" si="15"/>
        <v>0</v>
      </c>
      <c r="AR39" s="247" t="e">
        <f>AQ39/(Q39/100)</f>
        <v>#DIV/0!</v>
      </c>
      <c r="AS39" s="98"/>
      <c r="AT39" s="246">
        <f t="shared" si="16"/>
        <v>0</v>
      </c>
      <c r="AU39" s="246" t="e">
        <f t="shared" si="8"/>
        <v>#DIV/0!</v>
      </c>
      <c r="AV39" s="244"/>
      <c r="AW39" s="246">
        <f t="shared" si="17"/>
        <v>0</v>
      </c>
      <c r="AX39" s="247" t="e">
        <f>AW39/(Q39/100)</f>
        <v>#DIV/0!</v>
      </c>
      <c r="AY39" s="98"/>
      <c r="AZ39" s="246">
        <f t="shared" si="18"/>
        <v>0</v>
      </c>
      <c r="BA39" s="247" t="e">
        <f t="shared" si="19"/>
        <v>#DIV/0!</v>
      </c>
      <c r="BB39" s="246">
        <f t="shared" si="20"/>
        <v>0</v>
      </c>
      <c r="BC39" s="253"/>
    </row>
    <row r="40" spans="1:55" s="195" customFormat="1" ht="19.5" customHeight="1">
      <c r="A40" s="130"/>
      <c r="B40" s="131"/>
      <c r="C40" s="131"/>
      <c r="D40" s="132"/>
      <c r="E40" s="133"/>
      <c r="F40" s="131"/>
      <c r="G40" s="134"/>
      <c r="H40" s="136"/>
      <c r="I40" s="137"/>
      <c r="J40" s="133"/>
      <c r="K40" s="131"/>
      <c r="L40" s="131"/>
      <c r="M40" s="196" t="s">
        <v>30</v>
      </c>
      <c r="N40" s="197" t="s">
        <v>82</v>
      </c>
      <c r="O40" s="205"/>
      <c r="P40" s="205"/>
      <c r="Q40" s="205"/>
      <c r="R40" s="205"/>
      <c r="S40" s="205"/>
      <c r="T40" s="205"/>
      <c r="U40" s="205"/>
      <c r="V40" s="205">
        <f t="shared" si="10"/>
        <v>0</v>
      </c>
      <c r="W40" s="204" t="e">
        <f t="shared" si="11"/>
        <v>#DIV/0!</v>
      </c>
      <c r="X40" s="156"/>
      <c r="Y40" s="205"/>
      <c r="Z40" s="205"/>
      <c r="AA40" s="205"/>
      <c r="AB40" s="254">
        <f t="shared" si="12"/>
        <v>0</v>
      </c>
      <c r="AC40" s="255" t="e">
        <f>AB40/(Q40/100)</f>
        <v>#DIV/0!</v>
      </c>
      <c r="AD40" s="156"/>
      <c r="AE40" s="254">
        <f t="shared" si="13"/>
        <v>0</v>
      </c>
      <c r="AF40" s="255" t="e">
        <f>AE40/(Q40/100)</f>
        <v>#DIV/0!</v>
      </c>
      <c r="AG40" s="156"/>
      <c r="AH40" s="205"/>
      <c r="AI40" s="205"/>
      <c r="AJ40" s="205"/>
      <c r="AK40" s="254">
        <f t="shared" si="14"/>
        <v>0</v>
      </c>
      <c r="AL40" s="255" t="e">
        <f>AK40/(Q40/100)</f>
        <v>#DIV/0!</v>
      </c>
      <c r="AM40" s="156"/>
      <c r="AN40" s="205"/>
      <c r="AO40" s="205"/>
      <c r="AP40" s="205"/>
      <c r="AQ40" s="254">
        <f t="shared" si="15"/>
        <v>0</v>
      </c>
      <c r="AR40" s="255" t="e">
        <f>AQ40/(Q40/100)</f>
        <v>#DIV/0!</v>
      </c>
      <c r="AS40" s="156"/>
      <c r="AT40" s="254">
        <f t="shared" si="16"/>
        <v>0</v>
      </c>
      <c r="AU40" s="254" t="e">
        <f t="shared" si="8"/>
        <v>#DIV/0!</v>
      </c>
      <c r="AV40" s="252"/>
      <c r="AW40" s="254">
        <f t="shared" si="17"/>
        <v>0</v>
      </c>
      <c r="AX40" s="255" t="e">
        <f>AW40/(Q40/100)</f>
        <v>#DIV/0!</v>
      </c>
      <c r="AY40" s="156"/>
      <c r="AZ40" s="254">
        <f t="shared" si="18"/>
        <v>0</v>
      </c>
      <c r="BA40" s="255" t="e">
        <f t="shared" si="19"/>
        <v>#DIV/0!</v>
      </c>
      <c r="BB40" s="254">
        <f t="shared" si="20"/>
        <v>0</v>
      </c>
      <c r="BC40" s="255"/>
    </row>
    <row r="41" spans="1:55" ht="19.5" customHeight="1">
      <c r="A41" s="15"/>
      <c r="B41" s="10"/>
      <c r="C41" s="10"/>
      <c r="D41" s="11"/>
      <c r="E41" s="16"/>
      <c r="F41" s="10"/>
      <c r="G41" s="18"/>
      <c r="H41" s="19"/>
      <c r="I41" s="20"/>
      <c r="J41" s="16"/>
      <c r="K41" s="292">
        <v>5</v>
      </c>
      <c r="L41" s="3"/>
      <c r="M41" s="8"/>
      <c r="N41" s="40" t="s">
        <v>20</v>
      </c>
      <c r="O41" s="158">
        <f aca="true" t="shared" si="42" ref="O41:U42">O42</f>
        <v>0</v>
      </c>
      <c r="P41" s="158">
        <f t="shared" si="42"/>
        <v>0</v>
      </c>
      <c r="Q41" s="158">
        <f t="shared" si="42"/>
        <v>0</v>
      </c>
      <c r="R41" s="158">
        <f t="shared" si="42"/>
        <v>0</v>
      </c>
      <c r="S41" s="158">
        <f t="shared" si="42"/>
        <v>0</v>
      </c>
      <c r="T41" s="158">
        <f t="shared" si="42"/>
        <v>0</v>
      </c>
      <c r="U41" s="158">
        <f t="shared" si="42"/>
        <v>0</v>
      </c>
      <c r="V41" s="158">
        <f t="shared" si="10"/>
        <v>0</v>
      </c>
      <c r="W41" s="44" t="e">
        <f t="shared" si="11"/>
        <v>#DIV/0!</v>
      </c>
      <c r="X41" s="98"/>
      <c r="Y41" s="158">
        <f aca="true" t="shared" si="43" ref="Y41:AA42">Y42</f>
        <v>0</v>
      </c>
      <c r="Z41" s="158">
        <f t="shared" si="43"/>
        <v>0</v>
      </c>
      <c r="AA41" s="158">
        <f t="shared" si="43"/>
        <v>0</v>
      </c>
      <c r="AB41" s="244">
        <f t="shared" si="12"/>
        <v>0</v>
      </c>
      <c r="AC41" s="245" t="e">
        <f>AB41/(R2948/100)</f>
        <v>#DIV/0!</v>
      </c>
      <c r="AD41" s="98"/>
      <c r="AE41" s="244">
        <f t="shared" si="13"/>
        <v>0</v>
      </c>
      <c r="AF41" s="245" t="e">
        <f>AE41/(R41/100)</f>
        <v>#DIV/0!</v>
      </c>
      <c r="AG41" s="98"/>
      <c r="AH41" s="158">
        <f aca="true" t="shared" si="44" ref="AH41:AJ42">AH42</f>
        <v>0</v>
      </c>
      <c r="AI41" s="158">
        <f t="shared" si="44"/>
        <v>0</v>
      </c>
      <c r="AJ41" s="158">
        <f t="shared" si="44"/>
        <v>0</v>
      </c>
      <c r="AK41" s="244">
        <f t="shared" si="14"/>
        <v>0</v>
      </c>
      <c r="AL41" s="245" t="e">
        <f>AK41/(R41/100)</f>
        <v>#DIV/0!</v>
      </c>
      <c r="AM41" s="98"/>
      <c r="AN41" s="158">
        <f aca="true" t="shared" si="45" ref="AN41:AP42">AN42</f>
        <v>0</v>
      </c>
      <c r="AO41" s="158">
        <f t="shared" si="45"/>
        <v>0</v>
      </c>
      <c r="AP41" s="158">
        <f t="shared" si="45"/>
        <v>0</v>
      </c>
      <c r="AQ41" s="244">
        <f t="shared" si="15"/>
        <v>0</v>
      </c>
      <c r="AR41" s="245" t="e">
        <f>AQ41/(R41/100)</f>
        <v>#DIV/0!</v>
      </c>
      <c r="AS41" s="98"/>
      <c r="AT41" s="244">
        <f t="shared" si="16"/>
        <v>0</v>
      </c>
      <c r="AU41" s="244" t="e">
        <f t="shared" si="8"/>
        <v>#DIV/0!</v>
      </c>
      <c r="AV41" s="242"/>
      <c r="AW41" s="244">
        <f t="shared" si="17"/>
        <v>0</v>
      </c>
      <c r="AX41" s="245" t="e">
        <f>AW41/(R41/100)</f>
        <v>#DIV/0!</v>
      </c>
      <c r="AY41" s="98"/>
      <c r="AZ41" s="244">
        <f t="shared" si="18"/>
        <v>0</v>
      </c>
      <c r="BA41" s="245" t="e">
        <f t="shared" si="19"/>
        <v>#DIV/0!</v>
      </c>
      <c r="BB41" s="244">
        <f t="shared" si="20"/>
        <v>0</v>
      </c>
      <c r="BC41" s="251"/>
    </row>
    <row r="42" spans="1:55" ht="19.5" customHeight="1">
      <c r="A42" s="15"/>
      <c r="B42" s="10"/>
      <c r="C42" s="10"/>
      <c r="D42" s="11"/>
      <c r="E42" s="16"/>
      <c r="F42" s="10"/>
      <c r="G42" s="18"/>
      <c r="H42" s="19"/>
      <c r="I42" s="20"/>
      <c r="J42" s="16"/>
      <c r="K42" s="10"/>
      <c r="L42" s="2">
        <v>7</v>
      </c>
      <c r="M42" s="8"/>
      <c r="N42" s="39" t="s">
        <v>99</v>
      </c>
      <c r="O42" s="160">
        <f t="shared" si="42"/>
        <v>0</v>
      </c>
      <c r="P42" s="160">
        <f t="shared" si="42"/>
        <v>0</v>
      </c>
      <c r="Q42" s="160">
        <f t="shared" si="42"/>
        <v>0</v>
      </c>
      <c r="R42" s="160">
        <f t="shared" si="42"/>
        <v>0</v>
      </c>
      <c r="S42" s="160">
        <f t="shared" si="42"/>
        <v>0</v>
      </c>
      <c r="T42" s="160">
        <f t="shared" si="42"/>
        <v>0</v>
      </c>
      <c r="U42" s="160">
        <f t="shared" si="42"/>
        <v>0</v>
      </c>
      <c r="V42" s="160">
        <f t="shared" si="10"/>
        <v>0</v>
      </c>
      <c r="W42" s="42" t="e">
        <f t="shared" si="11"/>
        <v>#DIV/0!</v>
      </c>
      <c r="X42" s="98"/>
      <c r="Y42" s="160">
        <f t="shared" si="43"/>
        <v>0</v>
      </c>
      <c r="Z42" s="160">
        <f t="shared" si="43"/>
        <v>0</v>
      </c>
      <c r="AA42" s="160">
        <f t="shared" si="43"/>
        <v>0</v>
      </c>
      <c r="AB42" s="246">
        <f t="shared" si="12"/>
        <v>0</v>
      </c>
      <c r="AC42" s="247" t="e">
        <f aca="true" t="shared" si="46" ref="AC42:AC49">AB42/(Q42/100)</f>
        <v>#DIV/0!</v>
      </c>
      <c r="AD42" s="98"/>
      <c r="AE42" s="246">
        <f t="shared" si="13"/>
        <v>0</v>
      </c>
      <c r="AF42" s="247" t="e">
        <f aca="true" t="shared" si="47" ref="AF42:AF49">AE42/(Q42/100)</f>
        <v>#DIV/0!</v>
      </c>
      <c r="AG42" s="98"/>
      <c r="AH42" s="160">
        <f t="shared" si="44"/>
        <v>0</v>
      </c>
      <c r="AI42" s="160">
        <f t="shared" si="44"/>
        <v>0</v>
      </c>
      <c r="AJ42" s="160">
        <f t="shared" si="44"/>
        <v>0</v>
      </c>
      <c r="AK42" s="246">
        <f t="shared" si="14"/>
        <v>0</v>
      </c>
      <c r="AL42" s="247" t="e">
        <f aca="true" t="shared" si="48" ref="AL42:AL49">AK42/(Q42/100)</f>
        <v>#DIV/0!</v>
      </c>
      <c r="AM42" s="98"/>
      <c r="AN42" s="160">
        <f t="shared" si="45"/>
        <v>0</v>
      </c>
      <c r="AO42" s="160">
        <f t="shared" si="45"/>
        <v>0</v>
      </c>
      <c r="AP42" s="160">
        <f t="shared" si="45"/>
        <v>0</v>
      </c>
      <c r="AQ42" s="246">
        <f t="shared" si="15"/>
        <v>0</v>
      </c>
      <c r="AR42" s="247" t="e">
        <f aca="true" t="shared" si="49" ref="AR42:AR49">AQ42/(Q42/100)</f>
        <v>#DIV/0!</v>
      </c>
      <c r="AS42" s="98"/>
      <c r="AT42" s="246">
        <f t="shared" si="16"/>
        <v>0</v>
      </c>
      <c r="AU42" s="246" t="e">
        <f t="shared" si="8"/>
        <v>#DIV/0!</v>
      </c>
      <c r="AV42" s="242"/>
      <c r="AW42" s="246">
        <f t="shared" si="17"/>
        <v>0</v>
      </c>
      <c r="AX42" s="247" t="e">
        <f aca="true" t="shared" si="50" ref="AX42:AX49">AW42/(Q42/100)</f>
        <v>#DIV/0!</v>
      </c>
      <c r="AY42" s="98"/>
      <c r="AZ42" s="246">
        <f t="shared" si="18"/>
        <v>0</v>
      </c>
      <c r="BA42" s="247" t="e">
        <f t="shared" si="19"/>
        <v>#DIV/0!</v>
      </c>
      <c r="BB42" s="246">
        <f t="shared" si="20"/>
        <v>0</v>
      </c>
      <c r="BC42" s="253"/>
    </row>
    <row r="43" spans="1:55" ht="19.5" customHeight="1">
      <c r="A43" s="15"/>
      <c r="B43" s="10"/>
      <c r="C43" s="10"/>
      <c r="D43" s="11"/>
      <c r="E43" s="16"/>
      <c r="F43" s="10"/>
      <c r="G43" s="18"/>
      <c r="H43" s="19"/>
      <c r="I43" s="20"/>
      <c r="J43" s="16"/>
      <c r="K43" s="10"/>
      <c r="L43" s="10"/>
      <c r="M43" s="202" t="s">
        <v>30</v>
      </c>
      <c r="N43" s="203" t="s">
        <v>84</v>
      </c>
      <c r="O43" s="205"/>
      <c r="P43" s="205"/>
      <c r="Q43" s="205"/>
      <c r="R43" s="205"/>
      <c r="S43" s="205"/>
      <c r="T43" s="205"/>
      <c r="U43" s="205"/>
      <c r="V43" s="205">
        <f t="shared" si="10"/>
        <v>0</v>
      </c>
      <c r="W43" s="204" t="e">
        <f t="shared" si="11"/>
        <v>#DIV/0!</v>
      </c>
      <c r="X43" s="156"/>
      <c r="Y43" s="205"/>
      <c r="Z43" s="205"/>
      <c r="AA43" s="205"/>
      <c r="AB43" s="254">
        <f t="shared" si="12"/>
        <v>0</v>
      </c>
      <c r="AC43" s="255" t="e">
        <f t="shared" si="46"/>
        <v>#DIV/0!</v>
      </c>
      <c r="AD43" s="156"/>
      <c r="AE43" s="254">
        <f t="shared" si="13"/>
        <v>0</v>
      </c>
      <c r="AF43" s="255" t="e">
        <f t="shared" si="47"/>
        <v>#DIV/0!</v>
      </c>
      <c r="AG43" s="156"/>
      <c r="AH43" s="205"/>
      <c r="AI43" s="205"/>
      <c r="AJ43" s="205"/>
      <c r="AK43" s="254">
        <f t="shared" si="14"/>
        <v>0</v>
      </c>
      <c r="AL43" s="255" t="e">
        <f t="shared" si="48"/>
        <v>#DIV/0!</v>
      </c>
      <c r="AM43" s="156"/>
      <c r="AN43" s="205"/>
      <c r="AO43" s="205"/>
      <c r="AP43" s="205"/>
      <c r="AQ43" s="254">
        <f t="shared" si="15"/>
        <v>0</v>
      </c>
      <c r="AR43" s="255" t="e">
        <f t="shared" si="49"/>
        <v>#DIV/0!</v>
      </c>
      <c r="AS43" s="156"/>
      <c r="AT43" s="254">
        <f t="shared" si="16"/>
        <v>0</v>
      </c>
      <c r="AU43" s="254" t="e">
        <f t="shared" si="8"/>
        <v>#DIV/0!</v>
      </c>
      <c r="AV43" s="252"/>
      <c r="AW43" s="254">
        <f t="shared" si="17"/>
        <v>0</v>
      </c>
      <c r="AX43" s="255" t="e">
        <f t="shared" si="50"/>
        <v>#DIV/0!</v>
      </c>
      <c r="AY43" s="156"/>
      <c r="AZ43" s="254">
        <f t="shared" si="18"/>
        <v>0</v>
      </c>
      <c r="BA43" s="255" t="e">
        <f t="shared" si="19"/>
        <v>#DIV/0!</v>
      </c>
      <c r="BB43" s="254">
        <f t="shared" si="20"/>
        <v>0</v>
      </c>
      <c r="BC43" s="255"/>
    </row>
    <row r="44" spans="1:55" ht="19.5" customHeight="1">
      <c r="A44" s="15"/>
      <c r="B44" s="10"/>
      <c r="C44" s="10"/>
      <c r="D44" s="11"/>
      <c r="E44" s="16"/>
      <c r="F44" s="10"/>
      <c r="G44" s="18"/>
      <c r="H44" s="19"/>
      <c r="I44" s="20"/>
      <c r="J44" s="16"/>
      <c r="K44" s="292">
        <v>9</v>
      </c>
      <c r="L44" s="3"/>
      <c r="M44" s="8"/>
      <c r="N44" s="40" t="s">
        <v>23</v>
      </c>
      <c r="O44" s="158">
        <f aca="true" t="shared" si="51" ref="O44:U44">O45+O48</f>
        <v>200000</v>
      </c>
      <c r="P44" s="158">
        <f t="shared" si="51"/>
        <v>200000</v>
      </c>
      <c r="Q44" s="158">
        <f t="shared" si="51"/>
        <v>200000</v>
      </c>
      <c r="R44" s="158">
        <f t="shared" si="51"/>
        <v>200000</v>
      </c>
      <c r="S44" s="158">
        <f t="shared" si="51"/>
        <v>0</v>
      </c>
      <c r="T44" s="158">
        <f t="shared" si="51"/>
        <v>0</v>
      </c>
      <c r="U44" s="158">
        <f t="shared" si="51"/>
        <v>24000</v>
      </c>
      <c r="V44" s="158">
        <f t="shared" si="10"/>
        <v>24000</v>
      </c>
      <c r="W44" s="44">
        <f t="shared" si="11"/>
        <v>12</v>
      </c>
      <c r="X44" s="98"/>
      <c r="Y44" s="158">
        <f>Y45+Y48</f>
        <v>176000</v>
      </c>
      <c r="Z44" s="158">
        <f>Z45+Z48</f>
        <v>0</v>
      </c>
      <c r="AA44" s="158">
        <f>AA45+AA48</f>
        <v>0</v>
      </c>
      <c r="AB44" s="244">
        <f t="shared" si="12"/>
        <v>176000</v>
      </c>
      <c r="AC44" s="245">
        <f t="shared" si="46"/>
        <v>88</v>
      </c>
      <c r="AD44" s="98"/>
      <c r="AE44" s="244">
        <f t="shared" si="13"/>
        <v>200000</v>
      </c>
      <c r="AF44" s="245">
        <f t="shared" si="47"/>
        <v>100</v>
      </c>
      <c r="AG44" s="98"/>
      <c r="AH44" s="158">
        <f>AH45+AH48</f>
        <v>0</v>
      </c>
      <c r="AI44" s="158">
        <f>AI45+AI48</f>
        <v>0</v>
      </c>
      <c r="AJ44" s="158">
        <f>AJ45+AJ48</f>
        <v>0</v>
      </c>
      <c r="AK44" s="244">
        <f t="shared" si="14"/>
        <v>0</v>
      </c>
      <c r="AL44" s="245">
        <f t="shared" si="48"/>
        <v>0</v>
      </c>
      <c r="AM44" s="98"/>
      <c r="AN44" s="158">
        <f>AN45+AN48</f>
        <v>0</v>
      </c>
      <c r="AO44" s="158">
        <f>AO45+AO48</f>
        <v>0</v>
      </c>
      <c r="AP44" s="158">
        <f>AP45+AP48</f>
        <v>0</v>
      </c>
      <c r="AQ44" s="244">
        <f t="shared" si="15"/>
        <v>0</v>
      </c>
      <c r="AR44" s="245">
        <f t="shared" si="49"/>
        <v>0</v>
      </c>
      <c r="AS44" s="98"/>
      <c r="AT44" s="244">
        <f t="shared" si="16"/>
        <v>0</v>
      </c>
      <c r="AU44" s="244">
        <f t="shared" si="8"/>
        <v>0</v>
      </c>
      <c r="AV44" s="242"/>
      <c r="AW44" s="244">
        <f t="shared" si="17"/>
        <v>200000</v>
      </c>
      <c r="AX44" s="245">
        <f t="shared" si="50"/>
        <v>100</v>
      </c>
      <c r="AY44" s="98"/>
      <c r="AZ44" s="244">
        <f t="shared" si="18"/>
        <v>0</v>
      </c>
      <c r="BA44" s="245">
        <f t="shared" si="19"/>
        <v>100</v>
      </c>
      <c r="BB44" s="244">
        <f t="shared" si="20"/>
        <v>200000</v>
      </c>
      <c r="BC44" s="251"/>
    </row>
    <row r="45" spans="1:55" ht="19.5" customHeight="1">
      <c r="A45" s="15"/>
      <c r="B45" s="10"/>
      <c r="C45" s="10"/>
      <c r="D45" s="11"/>
      <c r="E45" s="16"/>
      <c r="F45" s="10"/>
      <c r="G45" s="18"/>
      <c r="H45" s="19"/>
      <c r="I45" s="20"/>
      <c r="J45" s="16"/>
      <c r="K45" s="10"/>
      <c r="L45" s="2">
        <v>2</v>
      </c>
      <c r="M45" s="8"/>
      <c r="N45" s="39" t="s">
        <v>100</v>
      </c>
      <c r="O45" s="160">
        <f aca="true" t="shared" si="52" ref="O45:U45">O46+O47</f>
        <v>100000</v>
      </c>
      <c r="P45" s="160">
        <f t="shared" si="52"/>
        <v>100000</v>
      </c>
      <c r="Q45" s="160">
        <f t="shared" si="52"/>
        <v>100000</v>
      </c>
      <c r="R45" s="160">
        <f t="shared" si="52"/>
        <v>100000</v>
      </c>
      <c r="S45" s="160">
        <f t="shared" si="52"/>
        <v>0</v>
      </c>
      <c r="T45" s="160">
        <f t="shared" si="52"/>
        <v>0</v>
      </c>
      <c r="U45" s="160">
        <f t="shared" si="52"/>
        <v>12000</v>
      </c>
      <c r="V45" s="160">
        <f t="shared" si="10"/>
        <v>12000</v>
      </c>
      <c r="W45" s="42">
        <f t="shared" si="11"/>
        <v>12</v>
      </c>
      <c r="X45" s="98"/>
      <c r="Y45" s="160">
        <f>Y46+Y47</f>
        <v>88000</v>
      </c>
      <c r="Z45" s="160">
        <f>Z46+Z47</f>
        <v>0</v>
      </c>
      <c r="AA45" s="160">
        <f>AA46+AA47</f>
        <v>0</v>
      </c>
      <c r="AB45" s="246">
        <f t="shared" si="12"/>
        <v>88000</v>
      </c>
      <c r="AC45" s="247">
        <f t="shared" si="46"/>
        <v>88</v>
      </c>
      <c r="AD45" s="98"/>
      <c r="AE45" s="246">
        <f t="shared" si="13"/>
        <v>100000</v>
      </c>
      <c r="AF45" s="247">
        <f t="shared" si="47"/>
        <v>100</v>
      </c>
      <c r="AG45" s="98"/>
      <c r="AH45" s="160">
        <f>AH46+AH47</f>
        <v>0</v>
      </c>
      <c r="AI45" s="160">
        <f>AI46+AI47</f>
        <v>0</v>
      </c>
      <c r="AJ45" s="160">
        <f>AJ46+AJ47</f>
        <v>0</v>
      </c>
      <c r="AK45" s="246">
        <f t="shared" si="14"/>
        <v>0</v>
      </c>
      <c r="AL45" s="247">
        <f t="shared" si="48"/>
        <v>0</v>
      </c>
      <c r="AM45" s="98"/>
      <c r="AN45" s="160">
        <f>AN46+AN47</f>
        <v>0</v>
      </c>
      <c r="AO45" s="160">
        <f>AO46+AO47</f>
        <v>0</v>
      </c>
      <c r="AP45" s="160">
        <f>AP46+AP47</f>
        <v>0</v>
      </c>
      <c r="AQ45" s="246">
        <f t="shared" si="15"/>
        <v>0</v>
      </c>
      <c r="AR45" s="247">
        <f t="shared" si="49"/>
        <v>0</v>
      </c>
      <c r="AS45" s="98"/>
      <c r="AT45" s="246">
        <f t="shared" si="16"/>
        <v>0</v>
      </c>
      <c r="AU45" s="246">
        <f t="shared" si="8"/>
        <v>0</v>
      </c>
      <c r="AV45" s="158"/>
      <c r="AW45" s="246">
        <f t="shared" si="17"/>
        <v>100000</v>
      </c>
      <c r="AX45" s="247">
        <f t="shared" si="50"/>
        <v>100</v>
      </c>
      <c r="AY45" s="98"/>
      <c r="AZ45" s="246">
        <f t="shared" si="18"/>
        <v>0</v>
      </c>
      <c r="BA45" s="247">
        <f t="shared" si="19"/>
        <v>100</v>
      </c>
      <c r="BB45" s="246">
        <f t="shared" si="20"/>
        <v>100000</v>
      </c>
      <c r="BC45" s="253"/>
    </row>
    <row r="46" spans="1:55" ht="19.5" customHeight="1">
      <c r="A46" s="15"/>
      <c r="B46" s="10"/>
      <c r="C46" s="10"/>
      <c r="D46" s="11"/>
      <c r="E46" s="16"/>
      <c r="F46" s="10"/>
      <c r="G46" s="18"/>
      <c r="H46" s="19"/>
      <c r="I46" s="20"/>
      <c r="J46" s="16"/>
      <c r="K46" s="10"/>
      <c r="L46" s="10"/>
      <c r="M46" s="202" t="s">
        <v>30</v>
      </c>
      <c r="N46" s="203" t="s">
        <v>101</v>
      </c>
      <c r="O46" s="205">
        <v>50000</v>
      </c>
      <c r="P46" s="205">
        <v>50000</v>
      </c>
      <c r="Q46" s="205">
        <v>50000</v>
      </c>
      <c r="R46" s="205">
        <v>50000</v>
      </c>
      <c r="S46" s="205"/>
      <c r="T46" s="205"/>
      <c r="U46" s="205">
        <v>6000</v>
      </c>
      <c r="V46" s="205">
        <f t="shared" si="10"/>
        <v>6000</v>
      </c>
      <c r="W46" s="204">
        <f t="shared" si="11"/>
        <v>12</v>
      </c>
      <c r="X46" s="156"/>
      <c r="Y46" s="205">
        <v>44000</v>
      </c>
      <c r="Z46" s="205"/>
      <c r="AA46" s="205"/>
      <c r="AB46" s="254">
        <f t="shared" si="12"/>
        <v>44000</v>
      </c>
      <c r="AC46" s="255">
        <f t="shared" si="46"/>
        <v>88</v>
      </c>
      <c r="AD46" s="156"/>
      <c r="AE46" s="254">
        <f t="shared" si="13"/>
        <v>50000</v>
      </c>
      <c r="AF46" s="255">
        <f t="shared" si="47"/>
        <v>100</v>
      </c>
      <c r="AG46" s="156"/>
      <c r="AH46" s="205"/>
      <c r="AI46" s="205"/>
      <c r="AJ46" s="205"/>
      <c r="AK46" s="254">
        <f t="shared" si="14"/>
        <v>0</v>
      </c>
      <c r="AL46" s="255">
        <f t="shared" si="48"/>
        <v>0</v>
      </c>
      <c r="AM46" s="156"/>
      <c r="AN46" s="205"/>
      <c r="AO46" s="205"/>
      <c r="AP46" s="205"/>
      <c r="AQ46" s="254">
        <f t="shared" si="15"/>
        <v>0</v>
      </c>
      <c r="AR46" s="255">
        <f t="shared" si="49"/>
        <v>0</v>
      </c>
      <c r="AS46" s="156"/>
      <c r="AT46" s="254">
        <f t="shared" si="16"/>
        <v>0</v>
      </c>
      <c r="AU46" s="254">
        <f t="shared" si="8"/>
        <v>0</v>
      </c>
      <c r="AV46" s="246"/>
      <c r="AW46" s="254">
        <f t="shared" si="17"/>
        <v>50000</v>
      </c>
      <c r="AX46" s="255">
        <f t="shared" si="50"/>
        <v>100</v>
      </c>
      <c r="AY46" s="156"/>
      <c r="AZ46" s="254">
        <f t="shared" si="18"/>
        <v>0</v>
      </c>
      <c r="BA46" s="255">
        <f t="shared" si="19"/>
        <v>100</v>
      </c>
      <c r="BB46" s="254">
        <f t="shared" si="20"/>
        <v>50000</v>
      </c>
      <c r="BC46" s="255"/>
    </row>
    <row r="47" spans="1:55" ht="19.5" customHeight="1">
      <c r="A47" s="15"/>
      <c r="B47" s="10"/>
      <c r="C47" s="10"/>
      <c r="D47" s="11"/>
      <c r="E47" s="16"/>
      <c r="F47" s="10"/>
      <c r="G47" s="18"/>
      <c r="H47" s="19"/>
      <c r="I47" s="20"/>
      <c r="J47" s="16"/>
      <c r="K47" s="10"/>
      <c r="L47" s="10"/>
      <c r="M47" s="202" t="s">
        <v>25</v>
      </c>
      <c r="N47" s="203" t="s">
        <v>87</v>
      </c>
      <c r="O47" s="205">
        <v>50000</v>
      </c>
      <c r="P47" s="205">
        <v>50000</v>
      </c>
      <c r="Q47" s="205">
        <v>50000</v>
      </c>
      <c r="R47" s="205">
        <v>50000</v>
      </c>
      <c r="S47" s="205"/>
      <c r="T47" s="205"/>
      <c r="U47" s="205">
        <v>6000</v>
      </c>
      <c r="V47" s="205">
        <f t="shared" si="10"/>
        <v>6000</v>
      </c>
      <c r="W47" s="204">
        <f t="shared" si="11"/>
        <v>12</v>
      </c>
      <c r="X47" s="156"/>
      <c r="Y47" s="205">
        <v>44000</v>
      </c>
      <c r="Z47" s="205"/>
      <c r="AA47" s="205"/>
      <c r="AB47" s="254">
        <f t="shared" si="12"/>
        <v>44000</v>
      </c>
      <c r="AC47" s="255">
        <f t="shared" si="46"/>
        <v>88</v>
      </c>
      <c r="AD47" s="156"/>
      <c r="AE47" s="254">
        <f t="shared" si="13"/>
        <v>50000</v>
      </c>
      <c r="AF47" s="255">
        <f t="shared" si="47"/>
        <v>100</v>
      </c>
      <c r="AG47" s="156"/>
      <c r="AH47" s="205"/>
      <c r="AI47" s="205"/>
      <c r="AJ47" s="205"/>
      <c r="AK47" s="254">
        <f t="shared" si="14"/>
        <v>0</v>
      </c>
      <c r="AL47" s="255">
        <f t="shared" si="48"/>
        <v>0</v>
      </c>
      <c r="AM47" s="156"/>
      <c r="AN47" s="205"/>
      <c r="AO47" s="205"/>
      <c r="AP47" s="205"/>
      <c r="AQ47" s="254">
        <f t="shared" si="15"/>
        <v>0</v>
      </c>
      <c r="AR47" s="255">
        <f t="shared" si="49"/>
        <v>0</v>
      </c>
      <c r="AS47" s="156"/>
      <c r="AT47" s="254">
        <f t="shared" si="16"/>
        <v>0</v>
      </c>
      <c r="AU47" s="254">
        <f t="shared" si="8"/>
        <v>0</v>
      </c>
      <c r="AV47" s="242"/>
      <c r="AW47" s="254">
        <f t="shared" si="17"/>
        <v>50000</v>
      </c>
      <c r="AX47" s="255">
        <f t="shared" si="50"/>
        <v>100</v>
      </c>
      <c r="AY47" s="156"/>
      <c r="AZ47" s="254">
        <f t="shared" si="18"/>
        <v>0</v>
      </c>
      <c r="BA47" s="255">
        <f t="shared" si="19"/>
        <v>100</v>
      </c>
      <c r="BB47" s="254">
        <f t="shared" si="20"/>
        <v>50000</v>
      </c>
      <c r="BC47" s="255"/>
    </row>
    <row r="48" spans="1:55" ht="19.5" customHeight="1">
      <c r="A48" s="15"/>
      <c r="B48" s="10"/>
      <c r="C48" s="10"/>
      <c r="D48" s="11"/>
      <c r="E48" s="16"/>
      <c r="F48" s="10"/>
      <c r="G48" s="18"/>
      <c r="H48" s="19"/>
      <c r="I48" s="20"/>
      <c r="J48" s="16"/>
      <c r="K48" s="10"/>
      <c r="L48" s="2">
        <v>9</v>
      </c>
      <c r="M48" s="8"/>
      <c r="N48" s="39" t="s">
        <v>83</v>
      </c>
      <c r="O48" s="160">
        <f aca="true" t="shared" si="53" ref="O48:U48">O49</f>
        <v>100000</v>
      </c>
      <c r="P48" s="160">
        <f t="shared" si="53"/>
        <v>100000</v>
      </c>
      <c r="Q48" s="160">
        <f t="shared" si="53"/>
        <v>100000</v>
      </c>
      <c r="R48" s="160">
        <f t="shared" si="53"/>
        <v>100000</v>
      </c>
      <c r="S48" s="160">
        <f t="shared" si="53"/>
        <v>0</v>
      </c>
      <c r="T48" s="160">
        <f t="shared" si="53"/>
        <v>0</v>
      </c>
      <c r="U48" s="160">
        <f t="shared" si="53"/>
        <v>12000</v>
      </c>
      <c r="V48" s="160">
        <f t="shared" si="10"/>
        <v>12000</v>
      </c>
      <c r="W48" s="42">
        <f t="shared" si="11"/>
        <v>12</v>
      </c>
      <c r="X48" s="98"/>
      <c r="Y48" s="160">
        <f>Y49</f>
        <v>88000</v>
      </c>
      <c r="Z48" s="160">
        <f>Z49</f>
        <v>0</v>
      </c>
      <c r="AA48" s="160">
        <f>AA49</f>
        <v>0</v>
      </c>
      <c r="AB48" s="246">
        <f t="shared" si="12"/>
        <v>88000</v>
      </c>
      <c r="AC48" s="247">
        <f t="shared" si="46"/>
        <v>88</v>
      </c>
      <c r="AD48" s="98"/>
      <c r="AE48" s="246">
        <f t="shared" si="13"/>
        <v>100000</v>
      </c>
      <c r="AF48" s="247">
        <f t="shared" si="47"/>
        <v>100</v>
      </c>
      <c r="AG48" s="98"/>
      <c r="AH48" s="160">
        <f>AH49</f>
        <v>0</v>
      </c>
      <c r="AI48" s="160">
        <f>AI49</f>
        <v>0</v>
      </c>
      <c r="AJ48" s="160">
        <f>AJ49</f>
        <v>0</v>
      </c>
      <c r="AK48" s="246">
        <f t="shared" si="14"/>
        <v>0</v>
      </c>
      <c r="AL48" s="247">
        <f t="shared" si="48"/>
        <v>0</v>
      </c>
      <c r="AM48" s="98"/>
      <c r="AN48" s="160">
        <f>AN49</f>
        <v>0</v>
      </c>
      <c r="AO48" s="160">
        <f>AO49</f>
        <v>0</v>
      </c>
      <c r="AP48" s="160">
        <f>AP49</f>
        <v>0</v>
      </c>
      <c r="AQ48" s="246">
        <f t="shared" si="15"/>
        <v>0</v>
      </c>
      <c r="AR48" s="247">
        <f t="shared" si="49"/>
        <v>0</v>
      </c>
      <c r="AS48" s="98"/>
      <c r="AT48" s="246">
        <f t="shared" si="16"/>
        <v>0</v>
      </c>
      <c r="AU48" s="246">
        <f t="shared" si="8"/>
        <v>0</v>
      </c>
      <c r="AV48" s="242"/>
      <c r="AW48" s="246">
        <f t="shared" si="17"/>
        <v>100000</v>
      </c>
      <c r="AX48" s="247">
        <f t="shared" si="50"/>
        <v>100</v>
      </c>
      <c r="AY48" s="98"/>
      <c r="AZ48" s="246">
        <f t="shared" si="18"/>
        <v>0</v>
      </c>
      <c r="BA48" s="247">
        <f t="shared" si="19"/>
        <v>100</v>
      </c>
      <c r="BB48" s="246">
        <f t="shared" si="20"/>
        <v>100000</v>
      </c>
      <c r="BC48" s="253"/>
    </row>
    <row r="49" spans="1:55" ht="19.5" customHeight="1">
      <c r="A49" s="15"/>
      <c r="B49" s="10"/>
      <c r="C49" s="10"/>
      <c r="D49" s="11"/>
      <c r="E49" s="16"/>
      <c r="F49" s="10"/>
      <c r="G49" s="18"/>
      <c r="H49" s="19"/>
      <c r="I49" s="20"/>
      <c r="J49" s="16"/>
      <c r="K49" s="10"/>
      <c r="L49" s="10"/>
      <c r="M49" s="202" t="s">
        <v>30</v>
      </c>
      <c r="N49" s="203" t="s">
        <v>83</v>
      </c>
      <c r="O49" s="205">
        <v>100000</v>
      </c>
      <c r="P49" s="205">
        <v>100000</v>
      </c>
      <c r="Q49" s="205">
        <v>100000</v>
      </c>
      <c r="R49" s="205">
        <v>100000</v>
      </c>
      <c r="S49" s="205"/>
      <c r="T49" s="205"/>
      <c r="U49" s="205">
        <v>12000</v>
      </c>
      <c r="V49" s="205">
        <f t="shared" si="10"/>
        <v>12000</v>
      </c>
      <c r="W49" s="204">
        <f t="shared" si="11"/>
        <v>12</v>
      </c>
      <c r="X49" s="156"/>
      <c r="Y49" s="205">
        <v>88000</v>
      </c>
      <c r="Z49" s="205"/>
      <c r="AA49" s="205"/>
      <c r="AB49" s="254">
        <f t="shared" si="12"/>
        <v>88000</v>
      </c>
      <c r="AC49" s="255">
        <f t="shared" si="46"/>
        <v>88</v>
      </c>
      <c r="AD49" s="156"/>
      <c r="AE49" s="254">
        <f t="shared" si="13"/>
        <v>100000</v>
      </c>
      <c r="AF49" s="255">
        <f t="shared" si="47"/>
        <v>100</v>
      </c>
      <c r="AG49" s="156"/>
      <c r="AH49" s="205"/>
      <c r="AI49" s="205"/>
      <c r="AJ49" s="205"/>
      <c r="AK49" s="254">
        <f t="shared" si="14"/>
        <v>0</v>
      </c>
      <c r="AL49" s="255">
        <f t="shared" si="48"/>
        <v>0</v>
      </c>
      <c r="AM49" s="156"/>
      <c r="AN49" s="205"/>
      <c r="AO49" s="205"/>
      <c r="AP49" s="205"/>
      <c r="AQ49" s="254">
        <f t="shared" si="15"/>
        <v>0</v>
      </c>
      <c r="AR49" s="255">
        <f t="shared" si="49"/>
        <v>0</v>
      </c>
      <c r="AS49" s="156"/>
      <c r="AT49" s="254">
        <f t="shared" si="16"/>
        <v>0</v>
      </c>
      <c r="AU49" s="254">
        <f t="shared" si="8"/>
        <v>0</v>
      </c>
      <c r="AV49" s="242"/>
      <c r="AW49" s="254">
        <f t="shared" si="17"/>
        <v>100000</v>
      </c>
      <c r="AX49" s="255">
        <f t="shared" si="50"/>
        <v>100</v>
      </c>
      <c r="AY49" s="156"/>
      <c r="AZ49" s="254">
        <f t="shared" si="18"/>
        <v>0</v>
      </c>
      <c r="BA49" s="255">
        <f t="shared" si="19"/>
        <v>100</v>
      </c>
      <c r="BB49" s="254">
        <f t="shared" si="20"/>
        <v>100000</v>
      </c>
      <c r="BC49" s="255"/>
    </row>
    <row r="50" spans="1:55" s="9" customFormat="1" ht="19.5" customHeight="1">
      <c r="A50" s="12"/>
      <c r="B50" s="3"/>
      <c r="C50" s="3"/>
      <c r="D50" s="14" t="s">
        <v>26</v>
      </c>
      <c r="E50" s="7"/>
      <c r="F50" s="3"/>
      <c r="G50" s="4"/>
      <c r="H50" s="5"/>
      <c r="I50" s="6"/>
      <c r="J50" s="7"/>
      <c r="K50" s="3"/>
      <c r="L50" s="3"/>
      <c r="M50" s="8"/>
      <c r="N50" s="40" t="s">
        <v>65</v>
      </c>
      <c r="O50" s="158">
        <f aca="true" t="shared" si="54" ref="O50:U50">O51+O68</f>
        <v>11250000</v>
      </c>
      <c r="P50" s="158">
        <f t="shared" si="54"/>
        <v>12136000</v>
      </c>
      <c r="Q50" s="158">
        <f t="shared" si="54"/>
        <v>13467000</v>
      </c>
      <c r="R50" s="158">
        <f t="shared" si="54"/>
        <v>11250000</v>
      </c>
      <c r="S50" s="158">
        <f t="shared" si="54"/>
        <v>0</v>
      </c>
      <c r="T50" s="158">
        <f t="shared" si="54"/>
        <v>20000</v>
      </c>
      <c r="U50" s="158">
        <f t="shared" si="54"/>
        <v>908000</v>
      </c>
      <c r="V50" s="158">
        <f t="shared" si="10"/>
        <v>928000</v>
      </c>
      <c r="W50" s="44">
        <f t="shared" si="11"/>
        <v>8.248888888888889</v>
      </c>
      <c r="X50" s="156"/>
      <c r="Y50" s="158">
        <f>Y51+Y68</f>
        <v>1100000</v>
      </c>
      <c r="Z50" s="158">
        <f>Z51+Z68</f>
        <v>1100000</v>
      </c>
      <c r="AA50" s="158">
        <f>AA51+AA68</f>
        <v>1100000</v>
      </c>
      <c r="AB50" s="44">
        <f t="shared" si="12"/>
        <v>3300000</v>
      </c>
      <c r="AC50" s="245">
        <f aca="true" t="shared" si="55" ref="AC50:AC56">AB50/(R50/100)</f>
        <v>29.333333333333332</v>
      </c>
      <c r="AD50" s="156"/>
      <c r="AE50" s="44">
        <f t="shared" si="13"/>
        <v>4228000</v>
      </c>
      <c r="AF50" s="245">
        <f aca="true" t="shared" si="56" ref="AF50:AF57">AE50/(R50/100)</f>
        <v>37.58222222222222</v>
      </c>
      <c r="AG50" s="156"/>
      <c r="AH50" s="158">
        <f>AH51+AH68</f>
        <v>1325000</v>
      </c>
      <c r="AI50" s="158">
        <f>AI51+AI68</f>
        <v>1325000</v>
      </c>
      <c r="AJ50" s="158">
        <f>AJ51+AJ68</f>
        <v>1423000</v>
      </c>
      <c r="AK50" s="44">
        <f t="shared" si="14"/>
        <v>4073000</v>
      </c>
      <c r="AL50" s="245">
        <f aca="true" t="shared" si="57" ref="AL50:AL57">AK50/(R50/100)</f>
        <v>36.20444444444445</v>
      </c>
      <c r="AM50" s="156"/>
      <c r="AN50" s="158">
        <f>AN51+AN68</f>
        <v>970000</v>
      </c>
      <c r="AO50" s="158">
        <f>AO51+AO68</f>
        <v>970000</v>
      </c>
      <c r="AP50" s="158">
        <f>AP51+AP68</f>
        <v>1009000</v>
      </c>
      <c r="AQ50" s="44">
        <f t="shared" si="15"/>
        <v>2949000</v>
      </c>
      <c r="AR50" s="245">
        <f aca="true" t="shared" si="58" ref="AR50:AR57">AQ50/(R50/100)</f>
        <v>26.213333333333335</v>
      </c>
      <c r="AS50" s="156"/>
      <c r="AT50" s="158">
        <f t="shared" si="16"/>
        <v>7022000</v>
      </c>
      <c r="AU50" s="158">
        <f t="shared" si="8"/>
        <v>62.41777777777778</v>
      </c>
      <c r="AV50" s="248"/>
      <c r="AW50" s="44">
        <f t="shared" si="17"/>
        <v>11250000</v>
      </c>
      <c r="AX50" s="245">
        <f aca="true" t="shared" si="59" ref="AX50:AX56">AW50/(R50/100)</f>
        <v>100</v>
      </c>
      <c r="AY50" s="156"/>
      <c r="AZ50" s="44">
        <f t="shared" si="18"/>
        <v>0</v>
      </c>
      <c r="BA50" s="245">
        <f t="shared" si="19"/>
        <v>100</v>
      </c>
      <c r="BB50" s="44">
        <f t="shared" si="20"/>
        <v>11250000</v>
      </c>
      <c r="BC50" s="245"/>
    </row>
    <row r="51" spans="1:55" s="111" customFormat="1" ht="19.5" customHeight="1">
      <c r="A51" s="104"/>
      <c r="B51" s="105"/>
      <c r="C51" s="105"/>
      <c r="D51" s="106"/>
      <c r="E51" s="206" t="s">
        <v>31</v>
      </c>
      <c r="F51" s="105"/>
      <c r="G51" s="107"/>
      <c r="H51" s="108"/>
      <c r="I51" s="109"/>
      <c r="J51" s="110"/>
      <c r="K51" s="105"/>
      <c r="L51" s="105"/>
      <c r="M51" s="106"/>
      <c r="N51" s="207" t="s">
        <v>16</v>
      </c>
      <c r="O51" s="209">
        <f aca="true" t="shared" si="60" ref="O51:U55">O52</f>
        <v>1500000</v>
      </c>
      <c r="P51" s="209">
        <f t="shared" si="60"/>
        <v>1696000</v>
      </c>
      <c r="Q51" s="209">
        <f t="shared" si="60"/>
        <v>1884000</v>
      </c>
      <c r="R51" s="209">
        <f t="shared" si="60"/>
        <v>1500000</v>
      </c>
      <c r="S51" s="209">
        <f t="shared" si="60"/>
        <v>0</v>
      </c>
      <c r="T51" s="209">
        <f t="shared" si="60"/>
        <v>0</v>
      </c>
      <c r="U51" s="209">
        <f t="shared" si="60"/>
        <v>100000</v>
      </c>
      <c r="V51" s="209">
        <f t="shared" si="10"/>
        <v>100000</v>
      </c>
      <c r="W51" s="208">
        <f t="shared" si="11"/>
        <v>6.666666666666667</v>
      </c>
      <c r="X51" s="156"/>
      <c r="Y51" s="209">
        <f aca="true" t="shared" si="61" ref="Y51:AA55">Y52</f>
        <v>140000</v>
      </c>
      <c r="Z51" s="209">
        <f t="shared" si="61"/>
        <v>140000</v>
      </c>
      <c r="AA51" s="209">
        <f t="shared" si="61"/>
        <v>140000</v>
      </c>
      <c r="AB51" s="246">
        <f t="shared" si="12"/>
        <v>420000</v>
      </c>
      <c r="AC51" s="247">
        <f t="shared" si="55"/>
        <v>28</v>
      </c>
      <c r="AD51" s="156"/>
      <c r="AE51" s="246">
        <f t="shared" si="13"/>
        <v>520000</v>
      </c>
      <c r="AF51" s="247">
        <f t="shared" si="56"/>
        <v>34.666666666666664</v>
      </c>
      <c r="AG51" s="156"/>
      <c r="AH51" s="209">
        <f aca="true" t="shared" si="62" ref="AH51:AJ55">AH52</f>
        <v>155000</v>
      </c>
      <c r="AI51" s="209">
        <f t="shared" si="62"/>
        <v>155000</v>
      </c>
      <c r="AJ51" s="209">
        <f t="shared" si="62"/>
        <v>155000</v>
      </c>
      <c r="AK51" s="246">
        <f t="shared" si="14"/>
        <v>465000</v>
      </c>
      <c r="AL51" s="247">
        <f t="shared" si="57"/>
        <v>31</v>
      </c>
      <c r="AM51" s="156"/>
      <c r="AN51" s="209">
        <f aca="true" t="shared" si="63" ref="AN51:AP55">AN52</f>
        <v>190000</v>
      </c>
      <c r="AO51" s="209">
        <f t="shared" si="63"/>
        <v>190000</v>
      </c>
      <c r="AP51" s="209">
        <f t="shared" si="63"/>
        <v>135000</v>
      </c>
      <c r="AQ51" s="246">
        <f t="shared" si="15"/>
        <v>515000</v>
      </c>
      <c r="AR51" s="247">
        <f t="shared" si="58"/>
        <v>34.333333333333336</v>
      </c>
      <c r="AS51" s="156"/>
      <c r="AT51" s="246">
        <f t="shared" si="16"/>
        <v>980000</v>
      </c>
      <c r="AU51" s="246">
        <f t="shared" si="8"/>
        <v>65.33333333333333</v>
      </c>
      <c r="AV51" s="242"/>
      <c r="AW51" s="246">
        <f t="shared" si="17"/>
        <v>1500000</v>
      </c>
      <c r="AX51" s="247">
        <f t="shared" si="59"/>
        <v>100</v>
      </c>
      <c r="AY51" s="156"/>
      <c r="AZ51" s="246">
        <f t="shared" si="18"/>
        <v>0</v>
      </c>
      <c r="BA51" s="247">
        <f t="shared" si="19"/>
        <v>100</v>
      </c>
      <c r="BB51" s="246">
        <f t="shared" si="20"/>
        <v>1500000</v>
      </c>
      <c r="BC51" s="247"/>
    </row>
    <row r="52" spans="1:55" s="195" customFormat="1" ht="19.5" customHeight="1" thickBot="1">
      <c r="A52" s="130"/>
      <c r="B52" s="131"/>
      <c r="C52" s="131"/>
      <c r="D52" s="132"/>
      <c r="E52" s="133"/>
      <c r="F52" s="210">
        <v>2</v>
      </c>
      <c r="G52" s="134"/>
      <c r="H52" s="136"/>
      <c r="I52" s="137"/>
      <c r="J52" s="133"/>
      <c r="K52" s="131"/>
      <c r="L52" s="131"/>
      <c r="M52" s="132"/>
      <c r="N52" s="211" t="s">
        <v>17</v>
      </c>
      <c r="O52" s="212">
        <f t="shared" si="60"/>
        <v>1500000</v>
      </c>
      <c r="P52" s="212">
        <f t="shared" si="60"/>
        <v>1696000</v>
      </c>
      <c r="Q52" s="212">
        <f t="shared" si="60"/>
        <v>1884000</v>
      </c>
      <c r="R52" s="212">
        <f t="shared" si="60"/>
        <v>1500000</v>
      </c>
      <c r="S52" s="212">
        <f t="shared" si="60"/>
        <v>0</v>
      </c>
      <c r="T52" s="212">
        <f t="shared" si="60"/>
        <v>0</v>
      </c>
      <c r="U52" s="212">
        <f t="shared" si="60"/>
        <v>100000</v>
      </c>
      <c r="V52" s="303">
        <f t="shared" si="10"/>
        <v>100000</v>
      </c>
      <c r="W52" s="308">
        <f t="shared" si="11"/>
        <v>6.666666666666667</v>
      </c>
      <c r="X52" s="156"/>
      <c r="Y52" s="212">
        <f t="shared" si="61"/>
        <v>140000</v>
      </c>
      <c r="Z52" s="212">
        <f t="shared" si="61"/>
        <v>140000</v>
      </c>
      <c r="AA52" s="212">
        <f t="shared" si="61"/>
        <v>140000</v>
      </c>
      <c r="AB52" s="242">
        <f t="shared" si="12"/>
        <v>420000</v>
      </c>
      <c r="AC52" s="243">
        <f t="shared" si="55"/>
        <v>28</v>
      </c>
      <c r="AD52" s="156"/>
      <c r="AE52" s="242">
        <f t="shared" si="13"/>
        <v>520000</v>
      </c>
      <c r="AF52" s="243">
        <f t="shared" si="56"/>
        <v>34.666666666666664</v>
      </c>
      <c r="AG52" s="156"/>
      <c r="AH52" s="212">
        <f t="shared" si="62"/>
        <v>155000</v>
      </c>
      <c r="AI52" s="212">
        <f t="shared" si="62"/>
        <v>155000</v>
      </c>
      <c r="AJ52" s="212">
        <f t="shared" si="62"/>
        <v>155000</v>
      </c>
      <c r="AK52" s="242">
        <f t="shared" si="14"/>
        <v>465000</v>
      </c>
      <c r="AL52" s="243">
        <f t="shared" si="57"/>
        <v>31</v>
      </c>
      <c r="AM52" s="156"/>
      <c r="AN52" s="212">
        <f t="shared" si="63"/>
        <v>190000</v>
      </c>
      <c r="AO52" s="212">
        <f t="shared" si="63"/>
        <v>190000</v>
      </c>
      <c r="AP52" s="212">
        <f t="shared" si="63"/>
        <v>135000</v>
      </c>
      <c r="AQ52" s="242">
        <f t="shared" si="15"/>
        <v>515000</v>
      </c>
      <c r="AR52" s="243">
        <f t="shared" si="58"/>
        <v>34.333333333333336</v>
      </c>
      <c r="AS52" s="156"/>
      <c r="AT52" s="242">
        <f t="shared" si="16"/>
        <v>980000</v>
      </c>
      <c r="AU52" s="242">
        <f t="shared" si="8"/>
        <v>65.33333333333333</v>
      </c>
      <c r="AV52" s="221"/>
      <c r="AW52" s="242">
        <f t="shared" si="17"/>
        <v>1500000</v>
      </c>
      <c r="AX52" s="243">
        <f t="shared" si="59"/>
        <v>100</v>
      </c>
      <c r="AY52" s="156"/>
      <c r="AZ52" s="242">
        <f t="shared" si="18"/>
        <v>0</v>
      </c>
      <c r="BA52" s="243">
        <f t="shared" si="19"/>
        <v>100</v>
      </c>
      <c r="BB52" s="242">
        <f t="shared" si="20"/>
        <v>1500000</v>
      </c>
      <c r="BC52" s="243"/>
    </row>
    <row r="53" spans="1:55" s="195" customFormat="1" ht="19.5" customHeight="1">
      <c r="A53" s="130"/>
      <c r="B53" s="131"/>
      <c r="C53" s="131"/>
      <c r="D53" s="132"/>
      <c r="E53" s="133"/>
      <c r="F53" s="131"/>
      <c r="G53" s="213">
        <v>0</v>
      </c>
      <c r="H53" s="214"/>
      <c r="I53" s="137"/>
      <c r="J53" s="133"/>
      <c r="K53" s="131"/>
      <c r="L53" s="131"/>
      <c r="M53" s="132"/>
      <c r="N53" s="211" t="s">
        <v>17</v>
      </c>
      <c r="O53" s="212">
        <f t="shared" si="60"/>
        <v>1500000</v>
      </c>
      <c r="P53" s="212">
        <f t="shared" si="60"/>
        <v>1696000</v>
      </c>
      <c r="Q53" s="212">
        <f t="shared" si="60"/>
        <v>1884000</v>
      </c>
      <c r="R53" s="212">
        <f t="shared" si="60"/>
        <v>1500000</v>
      </c>
      <c r="S53" s="212">
        <f t="shared" si="60"/>
        <v>0</v>
      </c>
      <c r="T53" s="212">
        <f t="shared" si="60"/>
        <v>0</v>
      </c>
      <c r="U53" s="212">
        <f t="shared" si="60"/>
        <v>100000</v>
      </c>
      <c r="V53" s="304">
        <f t="shared" si="10"/>
        <v>100000</v>
      </c>
      <c r="W53" s="304">
        <f t="shared" si="11"/>
        <v>6.666666666666667</v>
      </c>
      <c r="X53" s="156"/>
      <c r="Y53" s="212">
        <f t="shared" si="61"/>
        <v>140000</v>
      </c>
      <c r="Z53" s="212">
        <f t="shared" si="61"/>
        <v>140000</v>
      </c>
      <c r="AA53" s="212">
        <f t="shared" si="61"/>
        <v>140000</v>
      </c>
      <c r="AB53" s="242">
        <f t="shared" si="12"/>
        <v>420000</v>
      </c>
      <c r="AC53" s="243">
        <f t="shared" si="55"/>
        <v>28</v>
      </c>
      <c r="AD53" s="156"/>
      <c r="AE53" s="242">
        <f t="shared" si="13"/>
        <v>520000</v>
      </c>
      <c r="AF53" s="243">
        <f t="shared" si="56"/>
        <v>34.666666666666664</v>
      </c>
      <c r="AG53" s="156"/>
      <c r="AH53" s="212">
        <f t="shared" si="62"/>
        <v>155000</v>
      </c>
      <c r="AI53" s="212">
        <f t="shared" si="62"/>
        <v>155000</v>
      </c>
      <c r="AJ53" s="212">
        <f t="shared" si="62"/>
        <v>155000</v>
      </c>
      <c r="AK53" s="242">
        <f t="shared" si="14"/>
        <v>465000</v>
      </c>
      <c r="AL53" s="243">
        <f t="shared" si="57"/>
        <v>31</v>
      </c>
      <c r="AM53" s="156"/>
      <c r="AN53" s="212">
        <f t="shared" si="63"/>
        <v>190000</v>
      </c>
      <c r="AO53" s="212">
        <f t="shared" si="63"/>
        <v>190000</v>
      </c>
      <c r="AP53" s="212">
        <f t="shared" si="63"/>
        <v>135000</v>
      </c>
      <c r="AQ53" s="242">
        <f t="shared" si="15"/>
        <v>515000</v>
      </c>
      <c r="AR53" s="243">
        <f t="shared" si="58"/>
        <v>34.333333333333336</v>
      </c>
      <c r="AS53" s="156"/>
      <c r="AT53" s="242">
        <f t="shared" si="16"/>
        <v>980000</v>
      </c>
      <c r="AU53" s="242">
        <f t="shared" si="8"/>
        <v>65.33333333333333</v>
      </c>
      <c r="AV53" s="252"/>
      <c r="AW53" s="242">
        <f t="shared" si="17"/>
        <v>1500000</v>
      </c>
      <c r="AX53" s="243">
        <f t="shared" si="59"/>
        <v>100</v>
      </c>
      <c r="AY53" s="156"/>
      <c r="AZ53" s="242">
        <f t="shared" si="18"/>
        <v>0</v>
      </c>
      <c r="BA53" s="243">
        <f t="shared" si="19"/>
        <v>100</v>
      </c>
      <c r="BB53" s="242">
        <f t="shared" si="20"/>
        <v>1500000</v>
      </c>
      <c r="BC53" s="243"/>
    </row>
    <row r="54" spans="1:55" s="195" customFormat="1" ht="19.5" customHeight="1">
      <c r="A54" s="130"/>
      <c r="B54" s="131"/>
      <c r="C54" s="131"/>
      <c r="D54" s="132"/>
      <c r="E54" s="133"/>
      <c r="F54" s="131"/>
      <c r="G54" s="213"/>
      <c r="H54" s="215" t="s">
        <v>52</v>
      </c>
      <c r="I54" s="137"/>
      <c r="J54" s="133"/>
      <c r="K54" s="131"/>
      <c r="L54" s="131"/>
      <c r="M54" s="132"/>
      <c r="N54" s="211" t="s">
        <v>17</v>
      </c>
      <c r="O54" s="212">
        <f t="shared" si="60"/>
        <v>1500000</v>
      </c>
      <c r="P54" s="212">
        <f t="shared" si="60"/>
        <v>1696000</v>
      </c>
      <c r="Q54" s="212">
        <f t="shared" si="60"/>
        <v>1884000</v>
      </c>
      <c r="R54" s="212">
        <f t="shared" si="60"/>
        <v>1500000</v>
      </c>
      <c r="S54" s="212">
        <f t="shared" si="60"/>
        <v>0</v>
      </c>
      <c r="T54" s="212">
        <f t="shared" si="60"/>
        <v>0</v>
      </c>
      <c r="U54" s="212">
        <f t="shared" si="60"/>
        <v>100000</v>
      </c>
      <c r="V54" s="46">
        <f t="shared" si="10"/>
        <v>100000</v>
      </c>
      <c r="W54" s="46">
        <f t="shared" si="11"/>
        <v>6.666666666666667</v>
      </c>
      <c r="X54" s="156"/>
      <c r="Y54" s="212">
        <f t="shared" si="61"/>
        <v>140000</v>
      </c>
      <c r="Z54" s="212">
        <f t="shared" si="61"/>
        <v>140000</v>
      </c>
      <c r="AA54" s="212">
        <f t="shared" si="61"/>
        <v>140000</v>
      </c>
      <c r="AB54" s="242">
        <f t="shared" si="12"/>
        <v>420000</v>
      </c>
      <c r="AC54" s="243">
        <f t="shared" si="55"/>
        <v>28</v>
      </c>
      <c r="AD54" s="156"/>
      <c r="AE54" s="242">
        <f t="shared" si="13"/>
        <v>520000</v>
      </c>
      <c r="AF54" s="243">
        <f t="shared" si="56"/>
        <v>34.666666666666664</v>
      </c>
      <c r="AG54" s="156"/>
      <c r="AH54" s="212">
        <f t="shared" si="62"/>
        <v>155000</v>
      </c>
      <c r="AI54" s="212">
        <f t="shared" si="62"/>
        <v>155000</v>
      </c>
      <c r="AJ54" s="212">
        <f t="shared" si="62"/>
        <v>155000</v>
      </c>
      <c r="AK54" s="242">
        <f t="shared" si="14"/>
        <v>465000</v>
      </c>
      <c r="AL54" s="243">
        <f t="shared" si="57"/>
        <v>31</v>
      </c>
      <c r="AM54" s="156"/>
      <c r="AN54" s="212">
        <f t="shared" si="63"/>
        <v>190000</v>
      </c>
      <c r="AO54" s="212">
        <f t="shared" si="63"/>
        <v>190000</v>
      </c>
      <c r="AP54" s="212">
        <f t="shared" si="63"/>
        <v>135000</v>
      </c>
      <c r="AQ54" s="242">
        <f t="shared" si="15"/>
        <v>515000</v>
      </c>
      <c r="AR54" s="243">
        <f t="shared" si="58"/>
        <v>34.333333333333336</v>
      </c>
      <c r="AS54" s="156"/>
      <c r="AT54" s="242">
        <f t="shared" si="16"/>
        <v>980000</v>
      </c>
      <c r="AU54" s="242">
        <f t="shared" si="8"/>
        <v>65.33333333333333</v>
      </c>
      <c r="AV54" s="254"/>
      <c r="AW54" s="242">
        <f t="shared" si="17"/>
        <v>1500000</v>
      </c>
      <c r="AX54" s="243">
        <f t="shared" si="59"/>
        <v>100</v>
      </c>
      <c r="AY54" s="156"/>
      <c r="AZ54" s="242">
        <f t="shared" si="18"/>
        <v>0</v>
      </c>
      <c r="BA54" s="243">
        <f t="shared" si="19"/>
        <v>100</v>
      </c>
      <c r="BB54" s="242">
        <f t="shared" si="20"/>
        <v>1500000</v>
      </c>
      <c r="BC54" s="243"/>
    </row>
    <row r="55" spans="1:55" s="111" customFormat="1" ht="19.5" customHeight="1">
      <c r="A55" s="104"/>
      <c r="B55" s="105"/>
      <c r="C55" s="105"/>
      <c r="D55" s="106"/>
      <c r="E55" s="110"/>
      <c r="F55" s="105"/>
      <c r="G55" s="107"/>
      <c r="H55" s="108"/>
      <c r="I55" s="216">
        <v>2</v>
      </c>
      <c r="J55" s="110"/>
      <c r="K55" s="105"/>
      <c r="L55" s="105"/>
      <c r="M55" s="106"/>
      <c r="N55" s="217" t="s">
        <v>61</v>
      </c>
      <c r="O55" s="219">
        <f t="shared" si="60"/>
        <v>1500000</v>
      </c>
      <c r="P55" s="219">
        <f t="shared" si="60"/>
        <v>1696000</v>
      </c>
      <c r="Q55" s="219">
        <f t="shared" si="60"/>
        <v>1884000</v>
      </c>
      <c r="R55" s="219">
        <f t="shared" si="60"/>
        <v>1500000</v>
      </c>
      <c r="S55" s="219">
        <f t="shared" si="60"/>
        <v>0</v>
      </c>
      <c r="T55" s="219">
        <f t="shared" si="60"/>
        <v>0</v>
      </c>
      <c r="U55" s="219">
        <f t="shared" si="60"/>
        <v>100000</v>
      </c>
      <c r="V55" s="218">
        <f t="shared" si="10"/>
        <v>100000</v>
      </c>
      <c r="W55" s="218">
        <f t="shared" si="11"/>
        <v>6.666666666666667</v>
      </c>
      <c r="X55" s="156"/>
      <c r="Y55" s="219">
        <f t="shared" si="61"/>
        <v>140000</v>
      </c>
      <c r="Z55" s="219">
        <f t="shared" si="61"/>
        <v>140000</v>
      </c>
      <c r="AA55" s="219">
        <f t="shared" si="61"/>
        <v>140000</v>
      </c>
      <c r="AB55" s="248">
        <f t="shared" si="12"/>
        <v>420000</v>
      </c>
      <c r="AC55" s="249">
        <f t="shared" si="55"/>
        <v>28</v>
      </c>
      <c r="AD55" s="156"/>
      <c r="AE55" s="248">
        <f t="shared" si="13"/>
        <v>520000</v>
      </c>
      <c r="AF55" s="249">
        <f t="shared" si="56"/>
        <v>34.666666666666664</v>
      </c>
      <c r="AG55" s="156"/>
      <c r="AH55" s="219">
        <f t="shared" si="62"/>
        <v>155000</v>
      </c>
      <c r="AI55" s="219">
        <f t="shared" si="62"/>
        <v>155000</v>
      </c>
      <c r="AJ55" s="219">
        <f t="shared" si="62"/>
        <v>155000</v>
      </c>
      <c r="AK55" s="248">
        <f t="shared" si="14"/>
        <v>465000</v>
      </c>
      <c r="AL55" s="249">
        <f t="shared" si="57"/>
        <v>31</v>
      </c>
      <c r="AM55" s="156"/>
      <c r="AN55" s="219">
        <f t="shared" si="63"/>
        <v>190000</v>
      </c>
      <c r="AO55" s="219">
        <f t="shared" si="63"/>
        <v>190000</v>
      </c>
      <c r="AP55" s="219">
        <f t="shared" si="63"/>
        <v>135000</v>
      </c>
      <c r="AQ55" s="248">
        <f t="shared" si="15"/>
        <v>515000</v>
      </c>
      <c r="AR55" s="249">
        <f t="shared" si="58"/>
        <v>34.333333333333336</v>
      </c>
      <c r="AS55" s="156"/>
      <c r="AT55" s="248">
        <f t="shared" si="16"/>
        <v>980000</v>
      </c>
      <c r="AU55" s="248">
        <f t="shared" si="8"/>
        <v>65.33333333333333</v>
      </c>
      <c r="AV55" s="254"/>
      <c r="AW55" s="248">
        <f t="shared" si="17"/>
        <v>1500000</v>
      </c>
      <c r="AX55" s="249">
        <f t="shared" si="59"/>
        <v>100</v>
      </c>
      <c r="AY55" s="156"/>
      <c r="AZ55" s="248">
        <f t="shared" si="18"/>
        <v>0</v>
      </c>
      <c r="BA55" s="249">
        <f t="shared" si="19"/>
        <v>100</v>
      </c>
      <c r="BB55" s="248">
        <f t="shared" si="20"/>
        <v>1500000</v>
      </c>
      <c r="BC55" s="249"/>
    </row>
    <row r="56" spans="1:55" s="195" customFormat="1" ht="19.5" customHeight="1">
      <c r="A56" s="130"/>
      <c r="B56" s="131"/>
      <c r="C56" s="131"/>
      <c r="D56" s="132"/>
      <c r="E56" s="133"/>
      <c r="F56" s="131"/>
      <c r="G56" s="134"/>
      <c r="H56" s="136"/>
      <c r="I56" s="137"/>
      <c r="J56" s="220" t="s">
        <v>32</v>
      </c>
      <c r="K56" s="131"/>
      <c r="L56" s="131"/>
      <c r="M56" s="132"/>
      <c r="N56" s="211" t="s">
        <v>10</v>
      </c>
      <c r="O56" s="212">
        <f aca="true" t="shared" si="64" ref="O56:U56">O57</f>
        <v>1500000</v>
      </c>
      <c r="P56" s="212">
        <f t="shared" si="64"/>
        <v>1696000</v>
      </c>
      <c r="Q56" s="212">
        <f t="shared" si="64"/>
        <v>1884000</v>
      </c>
      <c r="R56" s="212">
        <f t="shared" si="64"/>
        <v>1500000</v>
      </c>
      <c r="S56" s="212">
        <f t="shared" si="64"/>
        <v>0</v>
      </c>
      <c r="T56" s="212">
        <f t="shared" si="64"/>
        <v>0</v>
      </c>
      <c r="U56" s="212">
        <f t="shared" si="64"/>
        <v>100000</v>
      </c>
      <c r="V56" s="46">
        <f t="shared" si="10"/>
        <v>100000</v>
      </c>
      <c r="W56" s="46">
        <f t="shared" si="11"/>
        <v>6.666666666666667</v>
      </c>
      <c r="X56" s="156"/>
      <c r="Y56" s="212">
        <f>Y57</f>
        <v>140000</v>
      </c>
      <c r="Z56" s="212">
        <f>Z57</f>
        <v>140000</v>
      </c>
      <c r="AA56" s="212">
        <f>AA57</f>
        <v>140000</v>
      </c>
      <c r="AB56" s="242">
        <f t="shared" si="12"/>
        <v>420000</v>
      </c>
      <c r="AC56" s="243">
        <f t="shared" si="55"/>
        <v>28</v>
      </c>
      <c r="AD56" s="156"/>
      <c r="AE56" s="242">
        <f t="shared" si="13"/>
        <v>520000</v>
      </c>
      <c r="AF56" s="243">
        <f t="shared" si="56"/>
        <v>34.666666666666664</v>
      </c>
      <c r="AG56" s="156"/>
      <c r="AH56" s="212">
        <f>AH57</f>
        <v>155000</v>
      </c>
      <c r="AI56" s="212">
        <f>AI57</f>
        <v>155000</v>
      </c>
      <c r="AJ56" s="212">
        <f>AJ57</f>
        <v>155000</v>
      </c>
      <c r="AK56" s="242">
        <f t="shared" si="14"/>
        <v>465000</v>
      </c>
      <c r="AL56" s="243">
        <f t="shared" si="57"/>
        <v>31</v>
      </c>
      <c r="AM56" s="156"/>
      <c r="AN56" s="212">
        <f>AN57</f>
        <v>190000</v>
      </c>
      <c r="AO56" s="212">
        <f>AO57</f>
        <v>190000</v>
      </c>
      <c r="AP56" s="212">
        <f>AP57</f>
        <v>135000</v>
      </c>
      <c r="AQ56" s="242">
        <f t="shared" si="15"/>
        <v>515000</v>
      </c>
      <c r="AR56" s="243">
        <f t="shared" si="58"/>
        <v>34.333333333333336</v>
      </c>
      <c r="AS56" s="156"/>
      <c r="AT56" s="242">
        <f t="shared" si="16"/>
        <v>980000</v>
      </c>
      <c r="AU56" s="242">
        <f t="shared" si="8"/>
        <v>65.33333333333333</v>
      </c>
      <c r="AV56" s="194"/>
      <c r="AW56" s="242">
        <f t="shared" si="17"/>
        <v>1500000</v>
      </c>
      <c r="AX56" s="243">
        <f t="shared" si="59"/>
        <v>100</v>
      </c>
      <c r="AY56" s="156"/>
      <c r="AZ56" s="242">
        <f t="shared" si="18"/>
        <v>0</v>
      </c>
      <c r="BA56" s="243">
        <f t="shared" si="19"/>
        <v>100</v>
      </c>
      <c r="BB56" s="242">
        <f t="shared" si="20"/>
        <v>1500000</v>
      </c>
      <c r="BC56" s="243"/>
    </row>
    <row r="57" spans="1:55" s="195" customFormat="1" ht="19.5" customHeight="1">
      <c r="A57" s="130"/>
      <c r="B57" s="131"/>
      <c r="C57" s="131"/>
      <c r="D57" s="132"/>
      <c r="E57" s="133"/>
      <c r="F57" s="131"/>
      <c r="G57" s="134"/>
      <c r="H57" s="136"/>
      <c r="I57" s="137"/>
      <c r="J57" s="133"/>
      <c r="K57" s="294">
        <v>1</v>
      </c>
      <c r="L57" s="105"/>
      <c r="M57" s="106"/>
      <c r="N57" s="80" t="s">
        <v>11</v>
      </c>
      <c r="O57" s="295">
        <f aca="true" t="shared" si="65" ref="O57:U57">O58+O61+O64</f>
        <v>1500000</v>
      </c>
      <c r="P57" s="295">
        <f t="shared" si="65"/>
        <v>1696000</v>
      </c>
      <c r="Q57" s="295">
        <f t="shared" si="65"/>
        <v>1884000</v>
      </c>
      <c r="R57" s="295">
        <f t="shared" si="65"/>
        <v>1500000</v>
      </c>
      <c r="S57" s="295">
        <f t="shared" si="65"/>
        <v>0</v>
      </c>
      <c r="T57" s="295">
        <f t="shared" si="65"/>
        <v>0</v>
      </c>
      <c r="U57" s="295">
        <f t="shared" si="65"/>
        <v>100000</v>
      </c>
      <c r="V57" s="112">
        <f t="shared" si="10"/>
        <v>100000</v>
      </c>
      <c r="W57" s="112">
        <f t="shared" si="11"/>
        <v>6.666666666666667</v>
      </c>
      <c r="X57" s="98"/>
      <c r="Y57" s="295">
        <f>Y58+Y61+Y64</f>
        <v>140000</v>
      </c>
      <c r="Z57" s="295">
        <f>Z58+Z61+Z64</f>
        <v>140000</v>
      </c>
      <c r="AA57" s="295">
        <f>AA58+AA61+AA64</f>
        <v>140000</v>
      </c>
      <c r="AB57" s="112">
        <f t="shared" si="12"/>
        <v>420000</v>
      </c>
      <c r="AC57" s="244">
        <v>30</v>
      </c>
      <c r="AD57" s="98"/>
      <c r="AE57" s="112">
        <f t="shared" si="13"/>
        <v>520000</v>
      </c>
      <c r="AF57" s="245">
        <f t="shared" si="56"/>
        <v>34.666666666666664</v>
      </c>
      <c r="AG57" s="98"/>
      <c r="AH57" s="295">
        <f>AH58+AH61+AH64</f>
        <v>155000</v>
      </c>
      <c r="AI57" s="295">
        <f>AI58+AI61+AI64</f>
        <v>155000</v>
      </c>
      <c r="AJ57" s="295">
        <f>AJ58+AJ61+AJ64</f>
        <v>155000</v>
      </c>
      <c r="AK57" s="112">
        <f t="shared" si="14"/>
        <v>465000</v>
      </c>
      <c r="AL57" s="244">
        <f t="shared" si="57"/>
        <v>31</v>
      </c>
      <c r="AM57" s="98"/>
      <c r="AN57" s="295">
        <f>AN58+AN61+AN64</f>
        <v>190000</v>
      </c>
      <c r="AO57" s="295">
        <f>AO58+AO61+AO64</f>
        <v>190000</v>
      </c>
      <c r="AP57" s="295">
        <f>AP58+AP61+AP64</f>
        <v>135000</v>
      </c>
      <c r="AQ57" s="112">
        <f t="shared" si="15"/>
        <v>515000</v>
      </c>
      <c r="AR57" s="245">
        <f t="shared" si="58"/>
        <v>34.333333333333336</v>
      </c>
      <c r="AS57" s="98"/>
      <c r="AT57" s="295">
        <f t="shared" si="16"/>
        <v>980000</v>
      </c>
      <c r="AU57" s="295">
        <f t="shared" si="8"/>
        <v>65.33333333333333</v>
      </c>
      <c r="AV57" s="242"/>
      <c r="AW57" s="112">
        <f t="shared" si="17"/>
        <v>1500000</v>
      </c>
      <c r="AX57" s="245"/>
      <c r="AY57" s="98"/>
      <c r="AZ57" s="112">
        <f t="shared" si="18"/>
        <v>0</v>
      </c>
      <c r="BA57" s="245">
        <f t="shared" si="19"/>
        <v>100</v>
      </c>
      <c r="BB57" s="112">
        <f t="shared" si="20"/>
        <v>1500000</v>
      </c>
      <c r="BC57" s="251"/>
    </row>
    <row r="58" spans="1:55" s="195" customFormat="1" ht="19.5" customHeight="1">
      <c r="A58" s="130"/>
      <c r="B58" s="131"/>
      <c r="C58" s="131"/>
      <c r="D58" s="132"/>
      <c r="E58" s="133"/>
      <c r="F58" s="131"/>
      <c r="G58" s="134"/>
      <c r="H58" s="136"/>
      <c r="I58" s="137"/>
      <c r="J58" s="133"/>
      <c r="K58" s="131"/>
      <c r="L58" s="293">
        <v>1</v>
      </c>
      <c r="M58" s="106"/>
      <c r="N58" s="207" t="s">
        <v>93</v>
      </c>
      <c r="O58" s="209">
        <f aca="true" t="shared" si="66" ref="O58:U58">O60+O59</f>
        <v>600000</v>
      </c>
      <c r="P58" s="209">
        <f t="shared" si="66"/>
        <v>796000</v>
      </c>
      <c r="Q58" s="209">
        <f t="shared" si="66"/>
        <v>884000</v>
      </c>
      <c r="R58" s="209">
        <f t="shared" si="66"/>
        <v>600000</v>
      </c>
      <c r="S58" s="209">
        <f t="shared" si="66"/>
        <v>0</v>
      </c>
      <c r="T58" s="209">
        <f t="shared" si="66"/>
        <v>0</v>
      </c>
      <c r="U58" s="209">
        <f t="shared" si="66"/>
        <v>40000</v>
      </c>
      <c r="V58" s="208">
        <f t="shared" si="10"/>
        <v>40000</v>
      </c>
      <c r="W58" s="208">
        <f t="shared" si="11"/>
        <v>6.666666666666667</v>
      </c>
      <c r="X58" s="98"/>
      <c r="Y58" s="209">
        <f>Y60+Y59</f>
        <v>56000</v>
      </c>
      <c r="Z58" s="209">
        <f>Z60+Z59</f>
        <v>56000</v>
      </c>
      <c r="AA58" s="209">
        <f>AA60+AA59</f>
        <v>56000</v>
      </c>
      <c r="AB58" s="246">
        <f t="shared" si="12"/>
        <v>168000</v>
      </c>
      <c r="AC58" s="247">
        <f>AB58/(Q58/100)</f>
        <v>19.004524886877828</v>
      </c>
      <c r="AD58" s="98"/>
      <c r="AE58" s="246">
        <f t="shared" si="13"/>
        <v>208000</v>
      </c>
      <c r="AF58" s="247">
        <f aca="true" t="shared" si="67" ref="AF58:AF67">AE58/(Q58/100)</f>
        <v>23.529411764705884</v>
      </c>
      <c r="AG58" s="98"/>
      <c r="AH58" s="209">
        <f>AH60+AH59</f>
        <v>63000</v>
      </c>
      <c r="AI58" s="209">
        <f>AI60+AI59</f>
        <v>63000</v>
      </c>
      <c r="AJ58" s="209">
        <f>AJ60+AJ59</f>
        <v>63000</v>
      </c>
      <c r="AK58" s="246">
        <f t="shared" si="14"/>
        <v>189000</v>
      </c>
      <c r="AL58" s="247">
        <f>AK58/(Q58/100)</f>
        <v>21.380090497737555</v>
      </c>
      <c r="AM58" s="98"/>
      <c r="AN58" s="209">
        <f>AN60+AN59</f>
        <v>67000</v>
      </c>
      <c r="AO58" s="209">
        <f>AO60+AO59</f>
        <v>67000</v>
      </c>
      <c r="AP58" s="209">
        <f>AP60+AP59</f>
        <v>69000</v>
      </c>
      <c r="AQ58" s="246">
        <f t="shared" si="15"/>
        <v>203000</v>
      </c>
      <c r="AR58" s="247">
        <f>AQ58/(Q58/100)</f>
        <v>22.963800904977376</v>
      </c>
      <c r="AS58" s="98"/>
      <c r="AT58" s="246">
        <f t="shared" si="16"/>
        <v>392000</v>
      </c>
      <c r="AU58" s="246">
        <f t="shared" si="8"/>
        <v>65.33333333333333</v>
      </c>
      <c r="AV58" s="242"/>
      <c r="AW58" s="246">
        <f t="shared" si="17"/>
        <v>600000</v>
      </c>
      <c r="AX58" s="247">
        <f>AW58/(Q58/100)</f>
        <v>67.87330316742081</v>
      </c>
      <c r="AY58" s="98"/>
      <c r="AZ58" s="246">
        <f t="shared" si="18"/>
        <v>0</v>
      </c>
      <c r="BA58" s="247">
        <f t="shared" si="19"/>
        <v>100</v>
      </c>
      <c r="BB58" s="246">
        <f t="shared" si="20"/>
        <v>600000</v>
      </c>
      <c r="BC58" s="253"/>
    </row>
    <row r="59" spans="1:55" s="195" customFormat="1" ht="19.5" customHeight="1">
      <c r="A59" s="130"/>
      <c r="B59" s="131"/>
      <c r="C59" s="131"/>
      <c r="D59" s="132"/>
      <c r="E59" s="133"/>
      <c r="F59" s="131"/>
      <c r="G59" s="134"/>
      <c r="H59" s="136"/>
      <c r="I59" s="137"/>
      <c r="J59" s="133"/>
      <c r="K59" s="131"/>
      <c r="L59" s="131"/>
      <c r="M59" s="196" t="s">
        <v>30</v>
      </c>
      <c r="N59" s="197" t="s">
        <v>102</v>
      </c>
      <c r="O59" s="198">
        <v>600000</v>
      </c>
      <c r="P59" s="198">
        <v>796000</v>
      </c>
      <c r="Q59" s="198">
        <v>884000</v>
      </c>
      <c r="R59" s="198">
        <v>600000</v>
      </c>
      <c r="S59" s="198"/>
      <c r="T59" s="198"/>
      <c r="U59" s="198">
        <v>40000</v>
      </c>
      <c r="V59" s="138">
        <f t="shared" si="10"/>
        <v>40000</v>
      </c>
      <c r="W59" s="138">
        <f t="shared" si="11"/>
        <v>6.666666666666667</v>
      </c>
      <c r="X59" s="156"/>
      <c r="Y59" s="198">
        <v>56000</v>
      </c>
      <c r="Z59" s="198">
        <v>56000</v>
      </c>
      <c r="AA59" s="198">
        <v>56000</v>
      </c>
      <c r="AB59" s="254">
        <f t="shared" si="12"/>
        <v>168000</v>
      </c>
      <c r="AC59" s="255">
        <f>AB59/(Q59/100)</f>
        <v>19.004524886877828</v>
      </c>
      <c r="AD59" s="156"/>
      <c r="AE59" s="254">
        <f t="shared" si="13"/>
        <v>208000</v>
      </c>
      <c r="AF59" s="255">
        <f>AE59/(Q59/100)</f>
        <v>23.529411764705884</v>
      </c>
      <c r="AG59" s="156"/>
      <c r="AH59" s="198">
        <v>63000</v>
      </c>
      <c r="AI59" s="198">
        <v>63000</v>
      </c>
      <c r="AJ59" s="198">
        <v>63000</v>
      </c>
      <c r="AK59" s="254">
        <f t="shared" si="14"/>
        <v>189000</v>
      </c>
      <c r="AL59" s="255">
        <f>AK59/(Q59/100)</f>
        <v>21.380090497737555</v>
      </c>
      <c r="AM59" s="156"/>
      <c r="AN59" s="198">
        <v>67000</v>
      </c>
      <c r="AO59" s="198">
        <v>67000</v>
      </c>
      <c r="AP59" s="198">
        <v>69000</v>
      </c>
      <c r="AQ59" s="254">
        <f t="shared" si="15"/>
        <v>203000</v>
      </c>
      <c r="AR59" s="255">
        <f>AQ59/(Q59/100)</f>
        <v>22.963800904977376</v>
      </c>
      <c r="AS59" s="156"/>
      <c r="AT59" s="254">
        <f t="shared" si="16"/>
        <v>392000</v>
      </c>
      <c r="AU59" s="254">
        <f t="shared" si="8"/>
        <v>65.33333333333333</v>
      </c>
      <c r="AV59" s="252"/>
      <c r="AW59" s="254">
        <f t="shared" si="17"/>
        <v>600000</v>
      </c>
      <c r="AX59" s="255">
        <f>AW59/(Q59/100)</f>
        <v>67.87330316742081</v>
      </c>
      <c r="AY59" s="156"/>
      <c r="AZ59" s="254">
        <f t="shared" si="18"/>
        <v>0</v>
      </c>
      <c r="BA59" s="255">
        <f t="shared" si="19"/>
        <v>100</v>
      </c>
      <c r="BB59" s="254">
        <f t="shared" si="20"/>
        <v>600000</v>
      </c>
      <c r="BC59" s="255"/>
    </row>
    <row r="60" spans="1:55" s="195" customFormat="1" ht="19.5" customHeight="1">
      <c r="A60" s="130"/>
      <c r="B60" s="131"/>
      <c r="C60" s="131"/>
      <c r="D60" s="132"/>
      <c r="E60" s="133"/>
      <c r="F60" s="131"/>
      <c r="G60" s="134"/>
      <c r="H60" s="136"/>
      <c r="I60" s="137"/>
      <c r="J60" s="133"/>
      <c r="K60" s="131"/>
      <c r="L60" s="131"/>
      <c r="M60" s="196" t="s">
        <v>96</v>
      </c>
      <c r="N60" s="197" t="s">
        <v>103</v>
      </c>
      <c r="O60" s="198"/>
      <c r="P60" s="198"/>
      <c r="Q60" s="198"/>
      <c r="R60" s="198"/>
      <c r="S60" s="198"/>
      <c r="T60" s="198"/>
      <c r="U60" s="198"/>
      <c r="V60" s="138">
        <f t="shared" si="10"/>
        <v>0</v>
      </c>
      <c r="W60" s="138" t="e">
        <f t="shared" si="11"/>
        <v>#DIV/0!</v>
      </c>
      <c r="X60" s="156"/>
      <c r="Y60" s="198"/>
      <c r="Z60" s="198"/>
      <c r="AA60" s="198"/>
      <c r="AB60" s="254">
        <f t="shared" si="12"/>
        <v>0</v>
      </c>
      <c r="AC60" s="255"/>
      <c r="AD60" s="156"/>
      <c r="AE60" s="254">
        <f t="shared" si="13"/>
        <v>0</v>
      </c>
      <c r="AF60" s="255"/>
      <c r="AG60" s="156"/>
      <c r="AH60" s="198"/>
      <c r="AI60" s="198"/>
      <c r="AJ60" s="198"/>
      <c r="AK60" s="254">
        <f t="shared" si="14"/>
        <v>0</v>
      </c>
      <c r="AL60" s="255"/>
      <c r="AM60" s="156"/>
      <c r="AN60" s="198"/>
      <c r="AO60" s="198"/>
      <c r="AP60" s="198"/>
      <c r="AQ60" s="254">
        <f t="shared" si="15"/>
        <v>0</v>
      </c>
      <c r="AR60" s="255"/>
      <c r="AS60" s="156"/>
      <c r="AT60" s="254">
        <f t="shared" si="16"/>
        <v>0</v>
      </c>
      <c r="AU60" s="254" t="e">
        <f t="shared" si="8"/>
        <v>#DIV/0!</v>
      </c>
      <c r="AV60" s="254"/>
      <c r="AW60" s="254">
        <f t="shared" si="17"/>
        <v>0</v>
      </c>
      <c r="AX60" s="251"/>
      <c r="AY60" s="156"/>
      <c r="AZ60" s="254">
        <f t="shared" si="18"/>
        <v>0</v>
      </c>
      <c r="BA60" s="251" t="e">
        <f t="shared" si="19"/>
        <v>#DIV/0!</v>
      </c>
      <c r="BB60" s="254">
        <f t="shared" si="20"/>
        <v>0</v>
      </c>
      <c r="BC60" s="251"/>
    </row>
    <row r="61" spans="1:55" s="195" customFormat="1" ht="19.5" customHeight="1">
      <c r="A61" s="130"/>
      <c r="B61" s="131"/>
      <c r="C61" s="131"/>
      <c r="D61" s="132"/>
      <c r="E61" s="133"/>
      <c r="F61" s="131"/>
      <c r="G61" s="134"/>
      <c r="H61" s="136"/>
      <c r="I61" s="137"/>
      <c r="J61" s="133"/>
      <c r="K61" s="131"/>
      <c r="L61" s="293">
        <v>2</v>
      </c>
      <c r="M61" s="106"/>
      <c r="N61" s="207" t="s">
        <v>94</v>
      </c>
      <c r="O61" s="209">
        <f aca="true" t="shared" si="68" ref="O61:U61">O63+O62</f>
        <v>500000</v>
      </c>
      <c r="P61" s="209">
        <f t="shared" si="68"/>
        <v>500000</v>
      </c>
      <c r="Q61" s="209">
        <f t="shared" si="68"/>
        <v>600000</v>
      </c>
      <c r="R61" s="209">
        <f t="shared" si="68"/>
        <v>500000</v>
      </c>
      <c r="S61" s="209">
        <f t="shared" si="68"/>
        <v>0</v>
      </c>
      <c r="T61" s="209">
        <f t="shared" si="68"/>
        <v>0</v>
      </c>
      <c r="U61" s="209">
        <f t="shared" si="68"/>
        <v>33000</v>
      </c>
      <c r="V61" s="208">
        <f t="shared" si="10"/>
        <v>33000</v>
      </c>
      <c r="W61" s="208">
        <f t="shared" si="11"/>
        <v>6.6</v>
      </c>
      <c r="X61" s="98"/>
      <c r="Y61" s="209">
        <f>Y63+Y62</f>
        <v>46000</v>
      </c>
      <c r="Z61" s="209">
        <f>Z63+Z62</f>
        <v>46000</v>
      </c>
      <c r="AA61" s="209">
        <f>AA63+AA62</f>
        <v>46000</v>
      </c>
      <c r="AB61" s="208">
        <f t="shared" si="12"/>
        <v>138000</v>
      </c>
      <c r="AC61" s="247">
        <f>AB61/(R61/100)</f>
        <v>27.6</v>
      </c>
      <c r="AD61" s="98"/>
      <c r="AE61" s="208">
        <f t="shared" si="13"/>
        <v>171000</v>
      </c>
      <c r="AF61" s="296">
        <f>AE61/(R61/100)</f>
        <v>34.2</v>
      </c>
      <c r="AG61" s="98"/>
      <c r="AH61" s="209">
        <f>AH63+AH62</f>
        <v>52000</v>
      </c>
      <c r="AI61" s="209">
        <f>AI63+AI62</f>
        <v>52000</v>
      </c>
      <c r="AJ61" s="209">
        <f>AJ63+AJ62</f>
        <v>52000</v>
      </c>
      <c r="AK61" s="208">
        <f t="shared" si="14"/>
        <v>156000</v>
      </c>
      <c r="AL61" s="296">
        <f>AK61/(R61/100)</f>
        <v>31.2</v>
      </c>
      <c r="AM61" s="98"/>
      <c r="AN61" s="209">
        <f>AN63+AN62</f>
        <v>61000</v>
      </c>
      <c r="AO61" s="209">
        <f>AO63+AO62</f>
        <v>61000</v>
      </c>
      <c r="AP61" s="209">
        <f>AP63+AP62</f>
        <v>51000</v>
      </c>
      <c r="AQ61" s="208">
        <f t="shared" si="15"/>
        <v>173000</v>
      </c>
      <c r="AR61" s="296">
        <f>AQ61/(R61/100)</f>
        <v>34.6</v>
      </c>
      <c r="AS61" s="98"/>
      <c r="AT61" s="209">
        <f t="shared" si="16"/>
        <v>329000</v>
      </c>
      <c r="AU61" s="209">
        <f t="shared" si="8"/>
        <v>65.8</v>
      </c>
      <c r="AV61" s="242"/>
      <c r="AW61" s="208">
        <f t="shared" si="17"/>
        <v>500000</v>
      </c>
      <c r="AX61" s="296">
        <f>AW61/(R61/100)</f>
        <v>100</v>
      </c>
      <c r="AY61" s="98"/>
      <c r="AZ61" s="208">
        <f t="shared" si="18"/>
        <v>0</v>
      </c>
      <c r="BA61" s="296">
        <f t="shared" si="19"/>
        <v>100</v>
      </c>
      <c r="BB61" s="208">
        <f t="shared" si="20"/>
        <v>500000</v>
      </c>
      <c r="BC61" s="256"/>
    </row>
    <row r="62" spans="1:55" s="195" customFormat="1" ht="19.5" customHeight="1">
      <c r="A62" s="130"/>
      <c r="B62" s="131"/>
      <c r="C62" s="131"/>
      <c r="D62" s="132"/>
      <c r="E62" s="133"/>
      <c r="F62" s="131"/>
      <c r="G62" s="134"/>
      <c r="H62" s="136"/>
      <c r="I62" s="137"/>
      <c r="J62" s="133"/>
      <c r="K62" s="131"/>
      <c r="L62" s="131"/>
      <c r="M62" s="196" t="s">
        <v>27</v>
      </c>
      <c r="N62" s="197" t="s">
        <v>104</v>
      </c>
      <c r="O62" s="198">
        <v>300000</v>
      </c>
      <c r="P62" s="198">
        <v>300000</v>
      </c>
      <c r="Q62" s="198">
        <v>400000</v>
      </c>
      <c r="R62" s="198">
        <v>300000</v>
      </c>
      <c r="S62" s="198"/>
      <c r="T62" s="198"/>
      <c r="U62" s="198">
        <v>20000</v>
      </c>
      <c r="V62" s="138">
        <f t="shared" si="10"/>
        <v>20000</v>
      </c>
      <c r="W62" s="138">
        <f t="shared" si="11"/>
        <v>6.666666666666667</v>
      </c>
      <c r="X62" s="156"/>
      <c r="Y62" s="198">
        <v>28000</v>
      </c>
      <c r="Z62" s="198">
        <v>28000</v>
      </c>
      <c r="AA62" s="198">
        <v>28000</v>
      </c>
      <c r="AB62" s="254">
        <f t="shared" si="12"/>
        <v>84000</v>
      </c>
      <c r="AC62" s="255">
        <f aca="true" t="shared" si="69" ref="AC62:AC67">AB62/(Q62/100)</f>
        <v>21</v>
      </c>
      <c r="AD62" s="156"/>
      <c r="AE62" s="254">
        <f t="shared" si="13"/>
        <v>104000</v>
      </c>
      <c r="AF62" s="255">
        <f>AE62/(Q62/100)</f>
        <v>26</v>
      </c>
      <c r="AG62" s="156"/>
      <c r="AH62" s="198">
        <v>32000</v>
      </c>
      <c r="AI62" s="198">
        <v>32000</v>
      </c>
      <c r="AJ62" s="198">
        <v>32000</v>
      </c>
      <c r="AK62" s="254">
        <f t="shared" si="14"/>
        <v>96000</v>
      </c>
      <c r="AL62" s="255">
        <f aca="true" t="shared" si="70" ref="AL62:AL67">AK62/(Q62/100)</f>
        <v>24</v>
      </c>
      <c r="AM62" s="156"/>
      <c r="AN62" s="198">
        <v>34000</v>
      </c>
      <c r="AO62" s="198">
        <v>34000</v>
      </c>
      <c r="AP62" s="198">
        <v>32000</v>
      </c>
      <c r="AQ62" s="254">
        <f t="shared" si="15"/>
        <v>100000</v>
      </c>
      <c r="AR62" s="255">
        <f aca="true" t="shared" si="71" ref="AR62:AR67">AQ62/(Q62/100)</f>
        <v>25</v>
      </c>
      <c r="AS62" s="156"/>
      <c r="AT62" s="254">
        <f t="shared" si="16"/>
        <v>196000</v>
      </c>
      <c r="AU62" s="254">
        <f t="shared" si="8"/>
        <v>65.33333333333333</v>
      </c>
      <c r="AV62" s="254"/>
      <c r="AW62" s="254">
        <f t="shared" si="17"/>
        <v>300000</v>
      </c>
      <c r="AX62" s="255">
        <f aca="true" t="shared" si="72" ref="AX62:AX67">AW62/(Q62/100)</f>
        <v>75</v>
      </c>
      <c r="AY62" s="156"/>
      <c r="AZ62" s="254">
        <f t="shared" si="18"/>
        <v>0</v>
      </c>
      <c r="BA62" s="255">
        <f t="shared" si="19"/>
        <v>100</v>
      </c>
      <c r="BB62" s="254">
        <f t="shared" si="20"/>
        <v>300000</v>
      </c>
      <c r="BC62" s="255"/>
    </row>
    <row r="63" spans="1:55" s="195" customFormat="1" ht="19.5" customHeight="1">
      <c r="A63" s="130"/>
      <c r="B63" s="131"/>
      <c r="C63" s="131"/>
      <c r="D63" s="132"/>
      <c r="E63" s="133"/>
      <c r="F63" s="131"/>
      <c r="G63" s="134"/>
      <c r="H63" s="136"/>
      <c r="I63" s="137"/>
      <c r="J63" s="133"/>
      <c r="K63" s="131"/>
      <c r="L63" s="131"/>
      <c r="M63" s="196">
        <v>90</v>
      </c>
      <c r="N63" s="197" t="s">
        <v>105</v>
      </c>
      <c r="O63" s="198">
        <v>200000</v>
      </c>
      <c r="P63" s="198">
        <v>200000</v>
      </c>
      <c r="Q63" s="198">
        <v>200000</v>
      </c>
      <c r="R63" s="198">
        <v>200000</v>
      </c>
      <c r="S63" s="198"/>
      <c r="T63" s="198"/>
      <c r="U63" s="198">
        <v>13000</v>
      </c>
      <c r="V63" s="138">
        <f t="shared" si="10"/>
        <v>13000</v>
      </c>
      <c r="W63" s="138">
        <f t="shared" si="11"/>
        <v>6.5</v>
      </c>
      <c r="X63" s="156"/>
      <c r="Y63" s="198">
        <v>18000</v>
      </c>
      <c r="Z63" s="198">
        <v>18000</v>
      </c>
      <c r="AA63" s="198">
        <v>18000</v>
      </c>
      <c r="AB63" s="254">
        <f t="shared" si="12"/>
        <v>54000</v>
      </c>
      <c r="AC63" s="255">
        <f t="shared" si="69"/>
        <v>27</v>
      </c>
      <c r="AD63" s="156"/>
      <c r="AE63" s="254">
        <f t="shared" si="13"/>
        <v>67000</v>
      </c>
      <c r="AF63" s="255">
        <f t="shared" si="67"/>
        <v>33.5</v>
      </c>
      <c r="AG63" s="156"/>
      <c r="AH63" s="198">
        <v>20000</v>
      </c>
      <c r="AI63" s="198">
        <v>20000</v>
      </c>
      <c r="AJ63" s="198">
        <v>20000</v>
      </c>
      <c r="AK63" s="254">
        <f t="shared" si="14"/>
        <v>60000</v>
      </c>
      <c r="AL63" s="255">
        <f t="shared" si="70"/>
        <v>30</v>
      </c>
      <c r="AM63" s="156"/>
      <c r="AN63" s="198">
        <v>27000</v>
      </c>
      <c r="AO63" s="198">
        <v>27000</v>
      </c>
      <c r="AP63" s="198">
        <v>19000</v>
      </c>
      <c r="AQ63" s="254">
        <f t="shared" si="15"/>
        <v>73000</v>
      </c>
      <c r="AR63" s="255">
        <f t="shared" si="71"/>
        <v>36.5</v>
      </c>
      <c r="AS63" s="156"/>
      <c r="AT63" s="254">
        <f t="shared" si="16"/>
        <v>133000</v>
      </c>
      <c r="AU63" s="254">
        <f t="shared" si="8"/>
        <v>66.5</v>
      </c>
      <c r="AV63" s="246"/>
      <c r="AW63" s="254">
        <f t="shared" si="17"/>
        <v>200000</v>
      </c>
      <c r="AX63" s="255">
        <f t="shared" si="72"/>
        <v>100</v>
      </c>
      <c r="AY63" s="156"/>
      <c r="AZ63" s="254">
        <f t="shared" si="18"/>
        <v>0</v>
      </c>
      <c r="BA63" s="255">
        <f t="shared" si="19"/>
        <v>100</v>
      </c>
      <c r="BB63" s="254">
        <f t="shared" si="20"/>
        <v>200000</v>
      </c>
      <c r="BC63" s="255"/>
    </row>
    <row r="64" spans="1:55" s="195" customFormat="1" ht="19.5" customHeight="1">
      <c r="A64" s="130"/>
      <c r="B64" s="131"/>
      <c r="C64" s="131"/>
      <c r="D64" s="132"/>
      <c r="E64" s="133"/>
      <c r="F64" s="131"/>
      <c r="G64" s="134"/>
      <c r="H64" s="136"/>
      <c r="I64" s="137"/>
      <c r="J64" s="133"/>
      <c r="K64" s="131"/>
      <c r="L64" s="293">
        <v>7</v>
      </c>
      <c r="M64" s="106"/>
      <c r="N64" s="207" t="s">
        <v>106</v>
      </c>
      <c r="O64" s="209">
        <f aca="true" t="shared" si="73" ref="O64:U64">O65+O66+O67</f>
        <v>400000</v>
      </c>
      <c r="P64" s="209">
        <f t="shared" si="73"/>
        <v>400000</v>
      </c>
      <c r="Q64" s="209">
        <f t="shared" si="73"/>
        <v>400000</v>
      </c>
      <c r="R64" s="209">
        <f t="shared" si="73"/>
        <v>400000</v>
      </c>
      <c r="S64" s="209">
        <f t="shared" si="73"/>
        <v>0</v>
      </c>
      <c r="T64" s="209">
        <f t="shared" si="73"/>
        <v>0</v>
      </c>
      <c r="U64" s="209">
        <f t="shared" si="73"/>
        <v>27000</v>
      </c>
      <c r="V64" s="208">
        <f t="shared" si="10"/>
        <v>27000</v>
      </c>
      <c r="W64" s="208">
        <f t="shared" si="11"/>
        <v>6.75</v>
      </c>
      <c r="X64" s="98"/>
      <c r="Y64" s="209">
        <f>Y65+Y66+Y67</f>
        <v>38000</v>
      </c>
      <c r="Z64" s="209">
        <f>Z65+Z66+Z67</f>
        <v>38000</v>
      </c>
      <c r="AA64" s="209">
        <f>AA65+AA66+AA67</f>
        <v>38000</v>
      </c>
      <c r="AB64" s="246">
        <f t="shared" si="12"/>
        <v>114000</v>
      </c>
      <c r="AC64" s="247">
        <f t="shared" si="69"/>
        <v>28.5</v>
      </c>
      <c r="AD64" s="98"/>
      <c r="AE64" s="246">
        <f t="shared" si="13"/>
        <v>141000</v>
      </c>
      <c r="AF64" s="296">
        <f t="shared" si="67"/>
        <v>35.25</v>
      </c>
      <c r="AG64" s="98"/>
      <c r="AH64" s="209">
        <f>AH65+AH66+AH67</f>
        <v>40000</v>
      </c>
      <c r="AI64" s="209">
        <f>AI65+AI66+AI67</f>
        <v>40000</v>
      </c>
      <c r="AJ64" s="209">
        <f>AJ65+AJ66+AJ67</f>
        <v>40000</v>
      </c>
      <c r="AK64" s="246">
        <f t="shared" si="14"/>
        <v>120000</v>
      </c>
      <c r="AL64" s="296">
        <f t="shared" si="70"/>
        <v>30</v>
      </c>
      <c r="AM64" s="98"/>
      <c r="AN64" s="209">
        <f>AN65+AN66+AN67</f>
        <v>62000</v>
      </c>
      <c r="AO64" s="209">
        <f>AO65+AO66+AO67</f>
        <v>62000</v>
      </c>
      <c r="AP64" s="209">
        <f>AP65+AP66+AP67</f>
        <v>15000</v>
      </c>
      <c r="AQ64" s="246">
        <f t="shared" si="15"/>
        <v>139000</v>
      </c>
      <c r="AR64" s="296">
        <f t="shared" si="71"/>
        <v>34.75</v>
      </c>
      <c r="AS64" s="98"/>
      <c r="AT64" s="246">
        <f t="shared" si="16"/>
        <v>259000</v>
      </c>
      <c r="AU64" s="246">
        <f t="shared" si="8"/>
        <v>64.75</v>
      </c>
      <c r="AV64" s="242"/>
      <c r="AW64" s="246">
        <f t="shared" si="17"/>
        <v>400000</v>
      </c>
      <c r="AX64" s="296">
        <f t="shared" si="72"/>
        <v>100</v>
      </c>
      <c r="AY64" s="98"/>
      <c r="AZ64" s="246">
        <f t="shared" si="18"/>
        <v>0</v>
      </c>
      <c r="BA64" s="296">
        <f t="shared" si="19"/>
        <v>100</v>
      </c>
      <c r="BB64" s="246">
        <f t="shared" si="20"/>
        <v>400000</v>
      </c>
      <c r="BC64" s="256"/>
    </row>
    <row r="65" spans="1:55" s="195" customFormat="1" ht="19.5" customHeight="1">
      <c r="A65" s="130"/>
      <c r="B65" s="131"/>
      <c r="C65" s="131"/>
      <c r="D65" s="132"/>
      <c r="E65" s="133"/>
      <c r="F65" s="131"/>
      <c r="G65" s="134"/>
      <c r="H65" s="136"/>
      <c r="I65" s="137"/>
      <c r="J65" s="133"/>
      <c r="K65" s="131"/>
      <c r="L65" s="131"/>
      <c r="M65" s="196" t="s">
        <v>24</v>
      </c>
      <c r="N65" s="197" t="s">
        <v>107</v>
      </c>
      <c r="O65" s="198">
        <v>200000</v>
      </c>
      <c r="P65" s="198">
        <v>200000</v>
      </c>
      <c r="Q65" s="198">
        <v>200000</v>
      </c>
      <c r="R65" s="198">
        <v>200000</v>
      </c>
      <c r="S65" s="198"/>
      <c r="T65" s="198"/>
      <c r="U65" s="198">
        <v>13000</v>
      </c>
      <c r="V65" s="138">
        <f t="shared" si="10"/>
        <v>13000</v>
      </c>
      <c r="W65" s="138">
        <f t="shared" si="11"/>
        <v>6.5</v>
      </c>
      <c r="X65" s="156"/>
      <c r="Y65" s="198">
        <v>18000</v>
      </c>
      <c r="Z65" s="198">
        <v>18000</v>
      </c>
      <c r="AA65" s="198">
        <v>18000</v>
      </c>
      <c r="AB65" s="254">
        <f t="shared" si="12"/>
        <v>54000</v>
      </c>
      <c r="AC65" s="255">
        <f t="shared" si="69"/>
        <v>27</v>
      </c>
      <c r="AD65" s="156"/>
      <c r="AE65" s="254">
        <f t="shared" si="13"/>
        <v>67000</v>
      </c>
      <c r="AF65" s="255">
        <f t="shared" si="67"/>
        <v>33.5</v>
      </c>
      <c r="AG65" s="156"/>
      <c r="AH65" s="198">
        <v>20000</v>
      </c>
      <c r="AI65" s="198">
        <v>20000</v>
      </c>
      <c r="AJ65" s="198">
        <v>20000</v>
      </c>
      <c r="AK65" s="254">
        <f t="shared" si="14"/>
        <v>60000</v>
      </c>
      <c r="AL65" s="255">
        <f t="shared" si="70"/>
        <v>30</v>
      </c>
      <c r="AM65" s="156"/>
      <c r="AN65" s="198">
        <v>29000</v>
      </c>
      <c r="AO65" s="198">
        <v>29000</v>
      </c>
      <c r="AP65" s="198">
        <v>15000</v>
      </c>
      <c r="AQ65" s="254">
        <f t="shared" si="15"/>
        <v>73000</v>
      </c>
      <c r="AR65" s="255">
        <f t="shared" si="71"/>
        <v>36.5</v>
      </c>
      <c r="AS65" s="156"/>
      <c r="AT65" s="254">
        <f t="shared" si="16"/>
        <v>133000</v>
      </c>
      <c r="AU65" s="254">
        <f t="shared" si="8"/>
        <v>66.5</v>
      </c>
      <c r="AV65" s="242"/>
      <c r="AW65" s="254">
        <f t="shared" si="17"/>
        <v>200000</v>
      </c>
      <c r="AX65" s="255">
        <f t="shared" si="72"/>
        <v>100</v>
      </c>
      <c r="AY65" s="156"/>
      <c r="AZ65" s="254">
        <f t="shared" si="18"/>
        <v>0</v>
      </c>
      <c r="BA65" s="255">
        <f t="shared" si="19"/>
        <v>100</v>
      </c>
      <c r="BB65" s="254">
        <f t="shared" si="20"/>
        <v>200000</v>
      </c>
      <c r="BC65" s="255"/>
    </row>
    <row r="66" spans="1:55" s="195" customFormat="1" ht="19.5" customHeight="1">
      <c r="A66" s="130"/>
      <c r="B66" s="131"/>
      <c r="C66" s="131"/>
      <c r="D66" s="132"/>
      <c r="E66" s="133"/>
      <c r="F66" s="131"/>
      <c r="G66" s="134"/>
      <c r="H66" s="136"/>
      <c r="I66" s="137"/>
      <c r="J66" s="133"/>
      <c r="K66" s="131"/>
      <c r="L66" s="131"/>
      <c r="M66" s="196" t="s">
        <v>25</v>
      </c>
      <c r="N66" s="197" t="s">
        <v>108</v>
      </c>
      <c r="O66" s="198">
        <v>100000</v>
      </c>
      <c r="P66" s="198">
        <v>100000</v>
      </c>
      <c r="Q66" s="198">
        <v>100000</v>
      </c>
      <c r="R66" s="198">
        <v>100000</v>
      </c>
      <c r="S66" s="198"/>
      <c r="T66" s="198"/>
      <c r="U66" s="198">
        <v>7000</v>
      </c>
      <c r="V66" s="138">
        <f t="shared" si="10"/>
        <v>7000</v>
      </c>
      <c r="W66" s="138">
        <f t="shared" si="11"/>
        <v>7</v>
      </c>
      <c r="X66" s="156"/>
      <c r="Y66" s="198">
        <v>10000</v>
      </c>
      <c r="Z66" s="198">
        <v>10000</v>
      </c>
      <c r="AA66" s="198">
        <v>10000</v>
      </c>
      <c r="AB66" s="254">
        <f t="shared" si="12"/>
        <v>30000</v>
      </c>
      <c r="AC66" s="255">
        <f t="shared" si="69"/>
        <v>30</v>
      </c>
      <c r="AD66" s="156"/>
      <c r="AE66" s="254">
        <f t="shared" si="13"/>
        <v>37000</v>
      </c>
      <c r="AF66" s="255">
        <f t="shared" si="67"/>
        <v>37</v>
      </c>
      <c r="AG66" s="156"/>
      <c r="AH66" s="198">
        <v>10000</v>
      </c>
      <c r="AI66" s="198">
        <v>10000</v>
      </c>
      <c r="AJ66" s="198">
        <v>10000</v>
      </c>
      <c r="AK66" s="254">
        <f t="shared" si="14"/>
        <v>30000</v>
      </c>
      <c r="AL66" s="255">
        <f t="shared" si="70"/>
        <v>30</v>
      </c>
      <c r="AM66" s="156"/>
      <c r="AN66" s="198">
        <v>22000</v>
      </c>
      <c r="AO66" s="198">
        <v>11000</v>
      </c>
      <c r="AP66" s="198"/>
      <c r="AQ66" s="254">
        <f t="shared" si="15"/>
        <v>33000</v>
      </c>
      <c r="AR66" s="255">
        <f t="shared" si="71"/>
        <v>33</v>
      </c>
      <c r="AS66" s="156"/>
      <c r="AT66" s="254">
        <f t="shared" si="16"/>
        <v>63000</v>
      </c>
      <c r="AU66" s="254">
        <f t="shared" si="8"/>
        <v>63</v>
      </c>
      <c r="AV66" s="242"/>
      <c r="AW66" s="254">
        <f t="shared" si="17"/>
        <v>100000</v>
      </c>
      <c r="AX66" s="255">
        <f t="shared" si="72"/>
        <v>100</v>
      </c>
      <c r="AY66" s="156"/>
      <c r="AZ66" s="254">
        <f t="shared" si="18"/>
        <v>0</v>
      </c>
      <c r="BA66" s="255">
        <f t="shared" si="19"/>
        <v>100</v>
      </c>
      <c r="BB66" s="254">
        <f t="shared" si="20"/>
        <v>100000</v>
      </c>
      <c r="BC66" s="255"/>
    </row>
    <row r="67" spans="1:55" s="195" customFormat="1" ht="19.5" customHeight="1">
      <c r="A67" s="130"/>
      <c r="B67" s="131"/>
      <c r="C67" s="131"/>
      <c r="D67" s="132"/>
      <c r="E67" s="133"/>
      <c r="F67" s="131"/>
      <c r="G67" s="134"/>
      <c r="H67" s="136"/>
      <c r="I67" s="137"/>
      <c r="J67" s="133"/>
      <c r="K67" s="131"/>
      <c r="L67" s="131"/>
      <c r="M67" s="196" t="s">
        <v>96</v>
      </c>
      <c r="N67" s="197" t="s">
        <v>109</v>
      </c>
      <c r="O67" s="198">
        <v>100000</v>
      </c>
      <c r="P67" s="198">
        <v>100000</v>
      </c>
      <c r="Q67" s="198">
        <v>100000</v>
      </c>
      <c r="R67" s="198">
        <v>100000</v>
      </c>
      <c r="S67" s="198"/>
      <c r="T67" s="198"/>
      <c r="U67" s="198">
        <v>7000</v>
      </c>
      <c r="V67" s="138">
        <f t="shared" si="10"/>
        <v>7000</v>
      </c>
      <c r="W67" s="138">
        <f t="shared" si="11"/>
        <v>7</v>
      </c>
      <c r="X67" s="156"/>
      <c r="Y67" s="198">
        <v>10000</v>
      </c>
      <c r="Z67" s="198">
        <v>10000</v>
      </c>
      <c r="AA67" s="198">
        <v>10000</v>
      </c>
      <c r="AB67" s="254">
        <f t="shared" si="12"/>
        <v>30000</v>
      </c>
      <c r="AC67" s="255">
        <f t="shared" si="69"/>
        <v>30</v>
      </c>
      <c r="AD67" s="156"/>
      <c r="AE67" s="254">
        <f t="shared" si="13"/>
        <v>37000</v>
      </c>
      <c r="AF67" s="255">
        <f t="shared" si="67"/>
        <v>37</v>
      </c>
      <c r="AG67" s="156"/>
      <c r="AH67" s="198">
        <v>10000</v>
      </c>
      <c r="AI67" s="198">
        <v>10000</v>
      </c>
      <c r="AJ67" s="198">
        <v>10000</v>
      </c>
      <c r="AK67" s="254">
        <f t="shared" si="14"/>
        <v>30000</v>
      </c>
      <c r="AL67" s="255">
        <f t="shared" si="70"/>
        <v>30</v>
      </c>
      <c r="AM67" s="156"/>
      <c r="AN67" s="198">
        <v>11000</v>
      </c>
      <c r="AO67" s="198">
        <v>22000</v>
      </c>
      <c r="AP67" s="198"/>
      <c r="AQ67" s="254">
        <f t="shared" si="15"/>
        <v>33000</v>
      </c>
      <c r="AR67" s="255">
        <f t="shared" si="71"/>
        <v>33</v>
      </c>
      <c r="AS67" s="156"/>
      <c r="AT67" s="254">
        <f t="shared" si="16"/>
        <v>63000</v>
      </c>
      <c r="AU67" s="254">
        <f t="shared" si="8"/>
        <v>63</v>
      </c>
      <c r="AV67" s="248"/>
      <c r="AW67" s="254">
        <f t="shared" si="17"/>
        <v>100000</v>
      </c>
      <c r="AX67" s="255">
        <f t="shared" si="72"/>
        <v>100</v>
      </c>
      <c r="AY67" s="156"/>
      <c r="AZ67" s="254">
        <f t="shared" si="18"/>
        <v>0</v>
      </c>
      <c r="BA67" s="255">
        <f t="shared" si="19"/>
        <v>100</v>
      </c>
      <c r="BB67" s="254">
        <f t="shared" si="20"/>
        <v>100000</v>
      </c>
      <c r="BC67" s="255"/>
    </row>
    <row r="68" spans="1:55" s="9" customFormat="1" ht="19.5" customHeight="1">
      <c r="A68" s="12"/>
      <c r="B68" s="3"/>
      <c r="C68" s="3"/>
      <c r="D68" s="8"/>
      <c r="E68" s="25" t="s">
        <v>29</v>
      </c>
      <c r="F68" s="3"/>
      <c r="G68" s="4"/>
      <c r="H68" s="5"/>
      <c r="I68" s="6"/>
      <c r="J68" s="7"/>
      <c r="K68" s="3"/>
      <c r="L68" s="3"/>
      <c r="M68" s="26"/>
      <c r="N68" s="39" t="s">
        <v>8</v>
      </c>
      <c r="O68" s="160">
        <f aca="true" t="shared" si="74" ref="O68:U72">O69</f>
        <v>9750000</v>
      </c>
      <c r="P68" s="160">
        <f t="shared" si="74"/>
        <v>10440000</v>
      </c>
      <c r="Q68" s="160">
        <f t="shared" si="74"/>
        <v>11583000</v>
      </c>
      <c r="R68" s="160">
        <f t="shared" si="74"/>
        <v>9750000</v>
      </c>
      <c r="S68" s="160">
        <f t="shared" si="74"/>
        <v>0</v>
      </c>
      <c r="T68" s="160">
        <f t="shared" si="74"/>
        <v>20000</v>
      </c>
      <c r="U68" s="160">
        <f t="shared" si="74"/>
        <v>808000</v>
      </c>
      <c r="V68" s="42">
        <f t="shared" si="10"/>
        <v>828000</v>
      </c>
      <c r="W68" s="42">
        <f t="shared" si="11"/>
        <v>8.492307692307692</v>
      </c>
      <c r="X68" s="156"/>
      <c r="Y68" s="160">
        <f aca="true" t="shared" si="75" ref="Y68:AA72">Y69</f>
        <v>960000</v>
      </c>
      <c r="Z68" s="160">
        <f t="shared" si="75"/>
        <v>960000</v>
      </c>
      <c r="AA68" s="160">
        <f t="shared" si="75"/>
        <v>960000</v>
      </c>
      <c r="AB68" s="246">
        <f t="shared" si="12"/>
        <v>2880000</v>
      </c>
      <c r="AC68" s="247">
        <f aca="true" t="shared" si="76" ref="AC68:AC75">AB68/(R68/100)</f>
        <v>29.53846153846154</v>
      </c>
      <c r="AD68" s="156"/>
      <c r="AE68" s="246">
        <f t="shared" si="13"/>
        <v>3708000</v>
      </c>
      <c r="AF68" s="247">
        <f aca="true" t="shared" si="77" ref="AF68:AF75">AE68/(R68/100)</f>
        <v>38.03076923076923</v>
      </c>
      <c r="AG68" s="156"/>
      <c r="AH68" s="160">
        <f aca="true" t="shared" si="78" ref="AH68:AJ72">AH69</f>
        <v>1170000</v>
      </c>
      <c r="AI68" s="160">
        <f t="shared" si="78"/>
        <v>1170000</v>
      </c>
      <c r="AJ68" s="160">
        <f t="shared" si="78"/>
        <v>1268000</v>
      </c>
      <c r="AK68" s="246">
        <f t="shared" si="14"/>
        <v>3608000</v>
      </c>
      <c r="AL68" s="247">
        <f aca="true" t="shared" si="79" ref="AL68:AL75">AK68/(R68/100)</f>
        <v>37.00512820512821</v>
      </c>
      <c r="AM68" s="156"/>
      <c r="AN68" s="160">
        <f aca="true" t="shared" si="80" ref="AN68:AP72">AN69</f>
        <v>780000</v>
      </c>
      <c r="AO68" s="160">
        <f t="shared" si="80"/>
        <v>780000</v>
      </c>
      <c r="AP68" s="160">
        <f t="shared" si="80"/>
        <v>874000</v>
      </c>
      <c r="AQ68" s="246">
        <f t="shared" si="15"/>
        <v>2434000</v>
      </c>
      <c r="AR68" s="247">
        <f aca="true" t="shared" si="81" ref="AR68:AR75">AQ68/(R68/100)</f>
        <v>24.964102564102564</v>
      </c>
      <c r="AS68" s="156"/>
      <c r="AT68" s="246">
        <f t="shared" si="16"/>
        <v>6042000</v>
      </c>
      <c r="AU68" s="246">
        <f t="shared" si="8"/>
        <v>61.96923076923077</v>
      </c>
      <c r="AV68" s="191"/>
      <c r="AW68" s="246">
        <f t="shared" si="17"/>
        <v>9750000</v>
      </c>
      <c r="AX68" s="247">
        <f aca="true" t="shared" si="82" ref="AX68:AX75">AW68/(R68/100)</f>
        <v>100</v>
      </c>
      <c r="AY68" s="156"/>
      <c r="AZ68" s="246">
        <f t="shared" si="18"/>
        <v>0</v>
      </c>
      <c r="BA68" s="247">
        <f t="shared" si="19"/>
        <v>100</v>
      </c>
      <c r="BB68" s="246">
        <f t="shared" si="20"/>
        <v>9750000</v>
      </c>
      <c r="BC68" s="247"/>
    </row>
    <row r="69" spans="1:55" ht="19.5" customHeight="1">
      <c r="A69" s="15"/>
      <c r="B69" s="10"/>
      <c r="C69" s="10"/>
      <c r="D69" s="11"/>
      <c r="E69" s="16"/>
      <c r="F69" s="3">
        <v>4</v>
      </c>
      <c r="G69" s="4"/>
      <c r="H69" s="5"/>
      <c r="I69" s="6"/>
      <c r="J69" s="7"/>
      <c r="K69" s="3"/>
      <c r="L69" s="3"/>
      <c r="M69" s="26"/>
      <c r="N69" s="30" t="s">
        <v>0</v>
      </c>
      <c r="O69" s="191">
        <f t="shared" si="74"/>
        <v>9750000</v>
      </c>
      <c r="P69" s="191">
        <f t="shared" si="74"/>
        <v>10440000</v>
      </c>
      <c r="Q69" s="191">
        <f t="shared" si="74"/>
        <v>11583000</v>
      </c>
      <c r="R69" s="191">
        <f t="shared" si="74"/>
        <v>9750000</v>
      </c>
      <c r="S69" s="191">
        <f t="shared" si="74"/>
        <v>0</v>
      </c>
      <c r="T69" s="191">
        <f t="shared" si="74"/>
        <v>20000</v>
      </c>
      <c r="U69" s="191">
        <f t="shared" si="74"/>
        <v>808000</v>
      </c>
      <c r="V69" s="43">
        <f t="shared" si="10"/>
        <v>828000</v>
      </c>
      <c r="W69" s="43">
        <f t="shared" si="11"/>
        <v>8.492307692307692</v>
      </c>
      <c r="X69" s="156"/>
      <c r="Y69" s="191">
        <f t="shared" si="75"/>
        <v>960000</v>
      </c>
      <c r="Z69" s="191">
        <f t="shared" si="75"/>
        <v>960000</v>
      </c>
      <c r="AA69" s="191">
        <f t="shared" si="75"/>
        <v>960000</v>
      </c>
      <c r="AB69" s="242">
        <f t="shared" si="12"/>
        <v>2880000</v>
      </c>
      <c r="AC69" s="243">
        <f t="shared" si="76"/>
        <v>29.53846153846154</v>
      </c>
      <c r="AD69" s="156"/>
      <c r="AE69" s="242">
        <f t="shared" si="13"/>
        <v>3708000</v>
      </c>
      <c r="AF69" s="243">
        <f t="shared" si="77"/>
        <v>38.03076923076923</v>
      </c>
      <c r="AG69" s="156"/>
      <c r="AH69" s="191">
        <f t="shared" si="78"/>
        <v>1170000</v>
      </c>
      <c r="AI69" s="191">
        <f t="shared" si="78"/>
        <v>1170000</v>
      </c>
      <c r="AJ69" s="191">
        <f t="shared" si="78"/>
        <v>1268000</v>
      </c>
      <c r="AK69" s="242">
        <f t="shared" si="14"/>
        <v>3608000</v>
      </c>
      <c r="AL69" s="243">
        <f t="shared" si="79"/>
        <v>37.00512820512821</v>
      </c>
      <c r="AM69" s="156"/>
      <c r="AN69" s="191">
        <f t="shared" si="80"/>
        <v>780000</v>
      </c>
      <c r="AO69" s="191">
        <f t="shared" si="80"/>
        <v>780000</v>
      </c>
      <c r="AP69" s="191">
        <f t="shared" si="80"/>
        <v>874000</v>
      </c>
      <c r="AQ69" s="242">
        <f t="shared" si="15"/>
        <v>2434000</v>
      </c>
      <c r="AR69" s="243">
        <f t="shared" si="81"/>
        <v>24.964102564102564</v>
      </c>
      <c r="AS69" s="156"/>
      <c r="AT69" s="242">
        <f t="shared" si="16"/>
        <v>6042000</v>
      </c>
      <c r="AU69" s="242">
        <f t="shared" si="8"/>
        <v>61.96923076923077</v>
      </c>
      <c r="AV69" s="193"/>
      <c r="AW69" s="242">
        <f t="shared" si="17"/>
        <v>9750000</v>
      </c>
      <c r="AX69" s="243">
        <f t="shared" si="82"/>
        <v>100</v>
      </c>
      <c r="AY69" s="156"/>
      <c r="AZ69" s="242">
        <f t="shared" si="18"/>
        <v>0</v>
      </c>
      <c r="BA69" s="243">
        <f t="shared" si="19"/>
        <v>100</v>
      </c>
      <c r="BB69" s="242">
        <f t="shared" si="20"/>
        <v>9750000</v>
      </c>
      <c r="BC69" s="243"/>
    </row>
    <row r="70" spans="1:55" ht="19.5" customHeight="1">
      <c r="A70" s="15"/>
      <c r="B70" s="10"/>
      <c r="C70" s="10"/>
      <c r="D70" s="11"/>
      <c r="E70" s="16"/>
      <c r="F70" s="3"/>
      <c r="G70" s="4">
        <v>1</v>
      </c>
      <c r="H70" s="5"/>
      <c r="I70" s="6"/>
      <c r="J70" s="7"/>
      <c r="K70" s="3"/>
      <c r="L70" s="3"/>
      <c r="M70" s="26"/>
      <c r="N70" s="30" t="s">
        <v>57</v>
      </c>
      <c r="O70" s="191">
        <f t="shared" si="74"/>
        <v>9750000</v>
      </c>
      <c r="P70" s="191">
        <f t="shared" si="74"/>
        <v>10440000</v>
      </c>
      <c r="Q70" s="191">
        <f t="shared" si="74"/>
        <v>11583000</v>
      </c>
      <c r="R70" s="191">
        <f t="shared" si="74"/>
        <v>9750000</v>
      </c>
      <c r="S70" s="191">
        <f t="shared" si="74"/>
        <v>0</v>
      </c>
      <c r="T70" s="191">
        <f t="shared" si="74"/>
        <v>20000</v>
      </c>
      <c r="U70" s="191">
        <f t="shared" si="74"/>
        <v>808000</v>
      </c>
      <c r="V70" s="43">
        <f t="shared" si="10"/>
        <v>828000</v>
      </c>
      <c r="W70" s="43">
        <f t="shared" si="11"/>
        <v>8.492307692307692</v>
      </c>
      <c r="X70" s="156"/>
      <c r="Y70" s="191">
        <f t="shared" si="75"/>
        <v>960000</v>
      </c>
      <c r="Z70" s="191">
        <f t="shared" si="75"/>
        <v>960000</v>
      </c>
      <c r="AA70" s="191">
        <f t="shared" si="75"/>
        <v>960000</v>
      </c>
      <c r="AB70" s="242">
        <f t="shared" si="12"/>
        <v>2880000</v>
      </c>
      <c r="AC70" s="243">
        <f t="shared" si="76"/>
        <v>29.53846153846154</v>
      </c>
      <c r="AD70" s="156"/>
      <c r="AE70" s="242">
        <f t="shared" si="13"/>
        <v>3708000</v>
      </c>
      <c r="AF70" s="243">
        <f t="shared" si="77"/>
        <v>38.03076923076923</v>
      </c>
      <c r="AG70" s="156"/>
      <c r="AH70" s="191">
        <f t="shared" si="78"/>
        <v>1170000</v>
      </c>
      <c r="AI70" s="191">
        <f t="shared" si="78"/>
        <v>1170000</v>
      </c>
      <c r="AJ70" s="191">
        <f t="shared" si="78"/>
        <v>1268000</v>
      </c>
      <c r="AK70" s="242">
        <f t="shared" si="14"/>
        <v>3608000</v>
      </c>
      <c r="AL70" s="243">
        <f t="shared" si="79"/>
        <v>37.00512820512821</v>
      </c>
      <c r="AM70" s="156"/>
      <c r="AN70" s="191">
        <f t="shared" si="80"/>
        <v>780000</v>
      </c>
      <c r="AO70" s="191">
        <f t="shared" si="80"/>
        <v>780000</v>
      </c>
      <c r="AP70" s="191">
        <f t="shared" si="80"/>
        <v>874000</v>
      </c>
      <c r="AQ70" s="242">
        <f t="shared" si="15"/>
        <v>2434000</v>
      </c>
      <c r="AR70" s="243">
        <f t="shared" si="81"/>
        <v>24.964102564102564</v>
      </c>
      <c r="AS70" s="156"/>
      <c r="AT70" s="242">
        <f t="shared" si="16"/>
        <v>6042000</v>
      </c>
      <c r="AU70" s="242">
        <f t="shared" si="8"/>
        <v>61.96923076923077</v>
      </c>
      <c r="AV70" s="201"/>
      <c r="AW70" s="242">
        <f t="shared" si="17"/>
        <v>9750000</v>
      </c>
      <c r="AX70" s="243">
        <f t="shared" si="82"/>
        <v>100</v>
      </c>
      <c r="AY70" s="156"/>
      <c r="AZ70" s="242">
        <f t="shared" si="18"/>
        <v>0</v>
      </c>
      <c r="BA70" s="243">
        <f t="shared" si="19"/>
        <v>100</v>
      </c>
      <c r="BB70" s="242">
        <f t="shared" si="20"/>
        <v>9750000</v>
      </c>
      <c r="BC70" s="243"/>
    </row>
    <row r="71" spans="1:55" ht="19.5" customHeight="1">
      <c r="A71" s="15"/>
      <c r="B71" s="10"/>
      <c r="C71" s="10"/>
      <c r="D71" s="11"/>
      <c r="E71" s="16"/>
      <c r="F71" s="3"/>
      <c r="G71" s="4"/>
      <c r="H71" s="63" t="s">
        <v>52</v>
      </c>
      <c r="I71" s="6"/>
      <c r="J71" s="7"/>
      <c r="K71" s="3"/>
      <c r="L71" s="3"/>
      <c r="M71" s="26"/>
      <c r="N71" s="30" t="s">
        <v>57</v>
      </c>
      <c r="O71" s="191">
        <f t="shared" si="74"/>
        <v>9750000</v>
      </c>
      <c r="P71" s="191">
        <f t="shared" si="74"/>
        <v>10440000</v>
      </c>
      <c r="Q71" s="191">
        <f t="shared" si="74"/>
        <v>11583000</v>
      </c>
      <c r="R71" s="191">
        <f t="shared" si="74"/>
        <v>9750000</v>
      </c>
      <c r="S71" s="191">
        <f t="shared" si="74"/>
        <v>0</v>
      </c>
      <c r="T71" s="191">
        <f t="shared" si="74"/>
        <v>20000</v>
      </c>
      <c r="U71" s="191">
        <f t="shared" si="74"/>
        <v>808000</v>
      </c>
      <c r="V71" s="43">
        <f t="shared" si="10"/>
        <v>828000</v>
      </c>
      <c r="W71" s="43">
        <f t="shared" si="11"/>
        <v>8.492307692307692</v>
      </c>
      <c r="X71" s="156"/>
      <c r="Y71" s="191">
        <f t="shared" si="75"/>
        <v>960000</v>
      </c>
      <c r="Z71" s="191">
        <f t="shared" si="75"/>
        <v>960000</v>
      </c>
      <c r="AA71" s="191">
        <f t="shared" si="75"/>
        <v>960000</v>
      </c>
      <c r="AB71" s="242">
        <f t="shared" si="12"/>
        <v>2880000</v>
      </c>
      <c r="AC71" s="243">
        <f t="shared" si="76"/>
        <v>29.53846153846154</v>
      </c>
      <c r="AD71" s="156"/>
      <c r="AE71" s="242">
        <f t="shared" si="13"/>
        <v>3708000</v>
      </c>
      <c r="AF71" s="243">
        <f t="shared" si="77"/>
        <v>38.03076923076923</v>
      </c>
      <c r="AG71" s="156"/>
      <c r="AH71" s="191">
        <f t="shared" si="78"/>
        <v>1170000</v>
      </c>
      <c r="AI71" s="191">
        <f t="shared" si="78"/>
        <v>1170000</v>
      </c>
      <c r="AJ71" s="191">
        <f t="shared" si="78"/>
        <v>1268000</v>
      </c>
      <c r="AK71" s="242">
        <f t="shared" si="14"/>
        <v>3608000</v>
      </c>
      <c r="AL71" s="243">
        <f t="shared" si="79"/>
        <v>37.00512820512821</v>
      </c>
      <c r="AM71" s="156"/>
      <c r="AN71" s="191">
        <f t="shared" si="80"/>
        <v>780000</v>
      </c>
      <c r="AO71" s="191">
        <f t="shared" si="80"/>
        <v>780000</v>
      </c>
      <c r="AP71" s="191">
        <f t="shared" si="80"/>
        <v>874000</v>
      </c>
      <c r="AQ71" s="242">
        <f t="shared" si="15"/>
        <v>2434000</v>
      </c>
      <c r="AR71" s="243">
        <f t="shared" si="81"/>
        <v>24.964102564102564</v>
      </c>
      <c r="AS71" s="156"/>
      <c r="AT71" s="242">
        <f t="shared" si="16"/>
        <v>6042000</v>
      </c>
      <c r="AU71" s="242">
        <f t="shared" si="8"/>
        <v>61.96923076923077</v>
      </c>
      <c r="AV71" s="254"/>
      <c r="AW71" s="242">
        <f t="shared" si="17"/>
        <v>9750000</v>
      </c>
      <c r="AX71" s="243">
        <f t="shared" si="82"/>
        <v>100</v>
      </c>
      <c r="AY71" s="156"/>
      <c r="AZ71" s="242">
        <f t="shared" si="18"/>
        <v>0</v>
      </c>
      <c r="BA71" s="243">
        <f t="shared" si="19"/>
        <v>100</v>
      </c>
      <c r="BB71" s="242">
        <f t="shared" si="20"/>
        <v>9750000</v>
      </c>
      <c r="BC71" s="243"/>
    </row>
    <row r="72" spans="1:55" s="9" customFormat="1" ht="19.5" customHeight="1">
      <c r="A72" s="12"/>
      <c r="B72" s="3"/>
      <c r="C72" s="3"/>
      <c r="D72" s="8"/>
      <c r="E72" s="7"/>
      <c r="F72" s="3"/>
      <c r="G72" s="4"/>
      <c r="H72" s="5"/>
      <c r="I72" s="23">
        <v>2</v>
      </c>
      <c r="J72" s="7"/>
      <c r="K72" s="3"/>
      <c r="L72" s="3"/>
      <c r="M72" s="8"/>
      <c r="N72" s="29" t="s">
        <v>61</v>
      </c>
      <c r="O72" s="135">
        <f t="shared" si="74"/>
        <v>9750000</v>
      </c>
      <c r="P72" s="135">
        <f t="shared" si="74"/>
        <v>10440000</v>
      </c>
      <c r="Q72" s="135">
        <f t="shared" si="74"/>
        <v>11583000</v>
      </c>
      <c r="R72" s="135">
        <f t="shared" si="74"/>
        <v>9750000</v>
      </c>
      <c r="S72" s="135">
        <f t="shared" si="74"/>
        <v>0</v>
      </c>
      <c r="T72" s="135">
        <f t="shared" si="74"/>
        <v>20000</v>
      </c>
      <c r="U72" s="135">
        <f t="shared" si="74"/>
        <v>808000</v>
      </c>
      <c r="V72" s="45">
        <f t="shared" si="10"/>
        <v>828000</v>
      </c>
      <c r="W72" s="45">
        <f t="shared" si="11"/>
        <v>8.492307692307692</v>
      </c>
      <c r="X72" s="156"/>
      <c r="Y72" s="135">
        <f t="shared" si="75"/>
        <v>960000</v>
      </c>
      <c r="Z72" s="135">
        <f t="shared" si="75"/>
        <v>960000</v>
      </c>
      <c r="AA72" s="135">
        <f t="shared" si="75"/>
        <v>960000</v>
      </c>
      <c r="AB72" s="248">
        <f t="shared" si="12"/>
        <v>2880000</v>
      </c>
      <c r="AC72" s="249">
        <f t="shared" si="76"/>
        <v>29.53846153846154</v>
      </c>
      <c r="AD72" s="156"/>
      <c r="AE72" s="248">
        <f t="shared" si="13"/>
        <v>3708000</v>
      </c>
      <c r="AF72" s="249">
        <f t="shared" si="77"/>
        <v>38.03076923076923</v>
      </c>
      <c r="AG72" s="156"/>
      <c r="AH72" s="135">
        <f t="shared" si="78"/>
        <v>1170000</v>
      </c>
      <c r="AI72" s="135">
        <f t="shared" si="78"/>
        <v>1170000</v>
      </c>
      <c r="AJ72" s="135">
        <f t="shared" si="78"/>
        <v>1268000</v>
      </c>
      <c r="AK72" s="248">
        <f t="shared" si="14"/>
        <v>3608000</v>
      </c>
      <c r="AL72" s="249">
        <f t="shared" si="79"/>
        <v>37.00512820512821</v>
      </c>
      <c r="AM72" s="156"/>
      <c r="AN72" s="135">
        <f t="shared" si="80"/>
        <v>780000</v>
      </c>
      <c r="AO72" s="135">
        <f t="shared" si="80"/>
        <v>780000</v>
      </c>
      <c r="AP72" s="135">
        <f t="shared" si="80"/>
        <v>874000</v>
      </c>
      <c r="AQ72" s="248">
        <f t="shared" si="15"/>
        <v>2434000</v>
      </c>
      <c r="AR72" s="249">
        <f t="shared" si="81"/>
        <v>24.964102564102564</v>
      </c>
      <c r="AS72" s="156"/>
      <c r="AT72" s="248">
        <f t="shared" si="16"/>
        <v>6042000</v>
      </c>
      <c r="AU72" s="248">
        <f t="shared" si="8"/>
        <v>61.96923076923077</v>
      </c>
      <c r="AV72" s="254"/>
      <c r="AW72" s="248">
        <f t="shared" si="17"/>
        <v>9750000</v>
      </c>
      <c r="AX72" s="249">
        <f t="shared" si="82"/>
        <v>100</v>
      </c>
      <c r="AY72" s="156"/>
      <c r="AZ72" s="248">
        <f t="shared" si="18"/>
        <v>0</v>
      </c>
      <c r="BA72" s="249">
        <f t="shared" si="19"/>
        <v>100</v>
      </c>
      <c r="BB72" s="248">
        <f t="shared" si="20"/>
        <v>9750000</v>
      </c>
      <c r="BC72" s="249"/>
    </row>
    <row r="73" spans="1:55" ht="19.5" customHeight="1">
      <c r="A73" s="15"/>
      <c r="B73" s="10"/>
      <c r="C73" s="10"/>
      <c r="D73" s="11"/>
      <c r="E73" s="16"/>
      <c r="F73" s="10"/>
      <c r="G73" s="18"/>
      <c r="H73" s="19"/>
      <c r="I73" s="20"/>
      <c r="J73" s="24" t="s">
        <v>32</v>
      </c>
      <c r="K73" s="10"/>
      <c r="L73" s="10"/>
      <c r="M73" s="11"/>
      <c r="N73" s="30" t="s">
        <v>10</v>
      </c>
      <c r="O73" s="191">
        <f aca="true" t="shared" si="83" ref="O73:U73">O74+O87+O98+O103+O106</f>
        <v>9750000</v>
      </c>
      <c r="P73" s="191">
        <f t="shared" si="83"/>
        <v>10440000</v>
      </c>
      <c r="Q73" s="191">
        <f t="shared" si="83"/>
        <v>11583000</v>
      </c>
      <c r="R73" s="191">
        <f t="shared" si="83"/>
        <v>9750000</v>
      </c>
      <c r="S73" s="191">
        <f t="shared" si="83"/>
        <v>0</v>
      </c>
      <c r="T73" s="191">
        <f t="shared" si="83"/>
        <v>20000</v>
      </c>
      <c r="U73" s="191">
        <f t="shared" si="83"/>
        <v>808000</v>
      </c>
      <c r="V73" s="43">
        <f t="shared" si="10"/>
        <v>828000</v>
      </c>
      <c r="W73" s="43">
        <f t="shared" si="11"/>
        <v>8.492307692307692</v>
      </c>
      <c r="X73" s="156"/>
      <c r="Y73" s="191">
        <f>Y74+Y87+Y98+Y103+Y106</f>
        <v>960000</v>
      </c>
      <c r="Z73" s="191">
        <f>Z74+Z87+Z98+Z103+Z106</f>
        <v>960000</v>
      </c>
      <c r="AA73" s="191">
        <f>AA74+AA87+AA98+AA103+AA106</f>
        <v>960000</v>
      </c>
      <c r="AB73" s="43">
        <f t="shared" si="12"/>
        <v>2880000</v>
      </c>
      <c r="AC73" s="243">
        <f t="shared" si="76"/>
        <v>29.53846153846154</v>
      </c>
      <c r="AD73" s="156"/>
      <c r="AE73" s="43">
        <f t="shared" si="13"/>
        <v>3708000</v>
      </c>
      <c r="AF73" s="243">
        <f t="shared" si="77"/>
        <v>38.03076923076923</v>
      </c>
      <c r="AG73" s="156"/>
      <c r="AH73" s="191">
        <f>AH74+AH87+AH98+AH103+AH106</f>
        <v>1170000</v>
      </c>
      <c r="AI73" s="191">
        <f>AI74+AI87+AI98+AI103+AI106</f>
        <v>1170000</v>
      </c>
      <c r="AJ73" s="191">
        <f>AJ74+AJ87+AJ98+AJ103+AJ106</f>
        <v>1268000</v>
      </c>
      <c r="AK73" s="43">
        <f t="shared" si="14"/>
        <v>3608000</v>
      </c>
      <c r="AL73" s="243">
        <f t="shared" si="79"/>
        <v>37.00512820512821</v>
      </c>
      <c r="AM73" s="156"/>
      <c r="AN73" s="191">
        <f>AN74+AN87+AN98+AN103+AN106</f>
        <v>780000</v>
      </c>
      <c r="AO73" s="191">
        <f>AO74+AO87+AO98+AO103+AO106</f>
        <v>780000</v>
      </c>
      <c r="AP73" s="191">
        <f>AP74+AP87+AP98+AP103+AP106</f>
        <v>874000</v>
      </c>
      <c r="AQ73" s="43">
        <f t="shared" si="15"/>
        <v>2434000</v>
      </c>
      <c r="AR73" s="243">
        <f t="shared" si="81"/>
        <v>24.964102564102564</v>
      </c>
      <c r="AS73" s="156"/>
      <c r="AT73" s="191">
        <f t="shared" si="16"/>
        <v>6042000</v>
      </c>
      <c r="AU73" s="191">
        <f t="shared" si="8"/>
        <v>61.96923076923077</v>
      </c>
      <c r="AV73" s="201"/>
      <c r="AW73" s="43">
        <f t="shared" si="17"/>
        <v>9750000</v>
      </c>
      <c r="AX73" s="243">
        <f t="shared" si="82"/>
        <v>100</v>
      </c>
      <c r="AY73" s="156"/>
      <c r="AZ73" s="43">
        <f t="shared" si="18"/>
        <v>0</v>
      </c>
      <c r="BA73" s="243">
        <f t="shared" si="19"/>
        <v>100</v>
      </c>
      <c r="BB73" s="43">
        <f t="shared" si="20"/>
        <v>9750000</v>
      </c>
      <c r="BC73" s="243"/>
    </row>
    <row r="74" spans="1:55" ht="19.5" customHeight="1">
      <c r="A74" s="15"/>
      <c r="B74" s="10"/>
      <c r="C74" s="10"/>
      <c r="D74" s="11"/>
      <c r="E74" s="16"/>
      <c r="F74" s="10"/>
      <c r="G74" s="18"/>
      <c r="H74" s="19"/>
      <c r="I74" s="20"/>
      <c r="J74" s="16"/>
      <c r="K74" s="292">
        <v>1</v>
      </c>
      <c r="L74" s="3"/>
      <c r="M74" s="8"/>
      <c r="N74" s="40" t="s">
        <v>11</v>
      </c>
      <c r="O74" s="158">
        <f aca="true" t="shared" si="84" ref="O74:U74">O75+O78+O84</f>
        <v>8680000</v>
      </c>
      <c r="P74" s="158">
        <f t="shared" si="84"/>
        <v>9370000</v>
      </c>
      <c r="Q74" s="158">
        <f t="shared" si="84"/>
        <v>10513000</v>
      </c>
      <c r="R74" s="158">
        <f t="shared" si="84"/>
        <v>8680000</v>
      </c>
      <c r="S74" s="158">
        <f t="shared" si="84"/>
        <v>0</v>
      </c>
      <c r="T74" s="158">
        <f t="shared" si="84"/>
        <v>2000</v>
      </c>
      <c r="U74" s="158">
        <f t="shared" si="84"/>
        <v>678000</v>
      </c>
      <c r="V74" s="44">
        <f t="shared" si="10"/>
        <v>680000</v>
      </c>
      <c r="W74" s="44">
        <f t="shared" si="11"/>
        <v>7.8341013824884795</v>
      </c>
      <c r="X74" s="98"/>
      <c r="Y74" s="158">
        <f>Y75+Y78+Y84</f>
        <v>873000</v>
      </c>
      <c r="Z74" s="158">
        <f>Z75+Z78+Z84</f>
        <v>873000</v>
      </c>
      <c r="AA74" s="158">
        <f>AA75+AA78+AA84</f>
        <v>873000</v>
      </c>
      <c r="AB74" s="44">
        <f t="shared" si="12"/>
        <v>2619000</v>
      </c>
      <c r="AC74" s="245">
        <f t="shared" si="76"/>
        <v>30.172811059907833</v>
      </c>
      <c r="AD74" s="98"/>
      <c r="AE74" s="44">
        <f t="shared" si="13"/>
        <v>3299000</v>
      </c>
      <c r="AF74" s="245">
        <f t="shared" si="77"/>
        <v>38.00691244239631</v>
      </c>
      <c r="AG74" s="98"/>
      <c r="AH74" s="158">
        <f>AH75+AH78+AH84</f>
        <v>1042000</v>
      </c>
      <c r="AI74" s="158">
        <f>AI75+AI78+AI84</f>
        <v>1042000</v>
      </c>
      <c r="AJ74" s="158">
        <f>AJ75+AJ78+AJ84</f>
        <v>1128000</v>
      </c>
      <c r="AK74" s="44">
        <f t="shared" si="14"/>
        <v>3212000</v>
      </c>
      <c r="AL74" s="245">
        <f t="shared" si="79"/>
        <v>37.004608294930875</v>
      </c>
      <c r="AM74" s="98"/>
      <c r="AN74" s="158">
        <f>AN75+AN78+AN84</f>
        <v>694000</v>
      </c>
      <c r="AO74" s="158">
        <f>AO75+AO78+AO84</f>
        <v>694000</v>
      </c>
      <c r="AP74" s="158">
        <f>AP75+AP78+AP84</f>
        <v>781000</v>
      </c>
      <c r="AQ74" s="44">
        <f t="shared" si="15"/>
        <v>2169000</v>
      </c>
      <c r="AR74" s="245">
        <f t="shared" si="81"/>
        <v>24.98847926267281</v>
      </c>
      <c r="AS74" s="98"/>
      <c r="AT74" s="158">
        <f t="shared" si="16"/>
        <v>5381000</v>
      </c>
      <c r="AU74" s="158">
        <f t="shared" si="8"/>
        <v>61.99308755760369</v>
      </c>
      <c r="AV74" s="242"/>
      <c r="AW74" s="44">
        <f t="shared" si="17"/>
        <v>8680000</v>
      </c>
      <c r="AX74" s="245">
        <f t="shared" si="82"/>
        <v>100</v>
      </c>
      <c r="AY74" s="98"/>
      <c r="AZ74" s="44">
        <f t="shared" si="18"/>
        <v>0</v>
      </c>
      <c r="BA74" s="245">
        <f t="shared" si="19"/>
        <v>100</v>
      </c>
      <c r="BB74" s="44">
        <f t="shared" si="20"/>
        <v>8680000</v>
      </c>
      <c r="BC74" s="251"/>
    </row>
    <row r="75" spans="1:55" ht="19.5" customHeight="1">
      <c r="A75" s="15"/>
      <c r="B75" s="10"/>
      <c r="C75" s="10"/>
      <c r="D75" s="11"/>
      <c r="E75" s="16"/>
      <c r="F75" s="10"/>
      <c r="G75" s="18"/>
      <c r="H75" s="19"/>
      <c r="I75" s="20"/>
      <c r="J75" s="16"/>
      <c r="K75" s="10"/>
      <c r="L75" s="2">
        <v>1</v>
      </c>
      <c r="M75" s="8"/>
      <c r="N75" s="39" t="s">
        <v>93</v>
      </c>
      <c r="O75" s="160">
        <f aca="true" t="shared" si="85" ref="O75:U75">O76+O77</f>
        <v>1800000</v>
      </c>
      <c r="P75" s="160">
        <f t="shared" si="85"/>
        <v>2000000</v>
      </c>
      <c r="Q75" s="160">
        <f t="shared" si="85"/>
        <v>2400000</v>
      </c>
      <c r="R75" s="160">
        <f t="shared" si="85"/>
        <v>1800000</v>
      </c>
      <c r="S75" s="160">
        <f t="shared" si="85"/>
        <v>0</v>
      </c>
      <c r="T75" s="160">
        <f t="shared" si="85"/>
        <v>2000</v>
      </c>
      <c r="U75" s="160">
        <f t="shared" si="85"/>
        <v>140000</v>
      </c>
      <c r="V75" s="42">
        <f t="shared" si="10"/>
        <v>142000</v>
      </c>
      <c r="W75" s="42">
        <f aca="true" t="shared" si="86" ref="W75:W138">V75/(R75/100)</f>
        <v>7.888888888888889</v>
      </c>
      <c r="X75" s="98"/>
      <c r="Y75" s="160">
        <f>Y76+Y77</f>
        <v>180000</v>
      </c>
      <c r="Z75" s="160">
        <f>Z76+Z77</f>
        <v>180000</v>
      </c>
      <c r="AA75" s="160">
        <f>AA76+AA77</f>
        <v>180000</v>
      </c>
      <c r="AB75" s="42">
        <f t="shared" si="12"/>
        <v>540000</v>
      </c>
      <c r="AC75" s="247">
        <f t="shared" si="76"/>
        <v>30</v>
      </c>
      <c r="AD75" s="98"/>
      <c r="AE75" s="42">
        <f t="shared" si="13"/>
        <v>682000</v>
      </c>
      <c r="AF75" s="247">
        <f t="shared" si="77"/>
        <v>37.888888888888886</v>
      </c>
      <c r="AG75" s="98"/>
      <c r="AH75" s="160">
        <f>AH76+AH77</f>
        <v>210000</v>
      </c>
      <c r="AI75" s="160">
        <f>AI76+AI77</f>
        <v>210000</v>
      </c>
      <c r="AJ75" s="160">
        <f>AJ76+AJ77</f>
        <v>250000</v>
      </c>
      <c r="AK75" s="42">
        <f t="shared" si="14"/>
        <v>670000</v>
      </c>
      <c r="AL75" s="247">
        <f t="shared" si="79"/>
        <v>37.22222222222222</v>
      </c>
      <c r="AM75" s="98"/>
      <c r="AN75" s="160">
        <f>AN76+AN77</f>
        <v>136000</v>
      </c>
      <c r="AO75" s="160">
        <f>AO76+AO77</f>
        <v>136000</v>
      </c>
      <c r="AP75" s="160">
        <f>AP76+AP77</f>
        <v>176000</v>
      </c>
      <c r="AQ75" s="42">
        <f t="shared" si="15"/>
        <v>448000</v>
      </c>
      <c r="AR75" s="247">
        <f t="shared" si="81"/>
        <v>24.88888888888889</v>
      </c>
      <c r="AS75" s="98"/>
      <c r="AT75" s="160">
        <f t="shared" si="16"/>
        <v>1118000</v>
      </c>
      <c r="AU75" s="160">
        <f t="shared" si="8"/>
        <v>62.111111111111114</v>
      </c>
      <c r="AV75" s="242"/>
      <c r="AW75" s="42">
        <f t="shared" si="17"/>
        <v>1800000</v>
      </c>
      <c r="AX75" s="247">
        <f t="shared" si="82"/>
        <v>100</v>
      </c>
      <c r="AY75" s="98"/>
      <c r="AZ75" s="42">
        <f t="shared" si="18"/>
        <v>0</v>
      </c>
      <c r="BA75" s="247">
        <f t="shared" si="19"/>
        <v>100</v>
      </c>
      <c r="BB75" s="42">
        <f t="shared" si="20"/>
        <v>1800000</v>
      </c>
      <c r="BC75" s="253"/>
    </row>
    <row r="76" spans="1:55" ht="19.5" customHeight="1">
      <c r="A76" s="15"/>
      <c r="B76" s="10"/>
      <c r="C76" s="10"/>
      <c r="D76" s="11"/>
      <c r="E76" s="16"/>
      <c r="F76" s="10"/>
      <c r="G76" s="18"/>
      <c r="H76" s="19"/>
      <c r="I76" s="20"/>
      <c r="J76" s="16"/>
      <c r="K76" s="10"/>
      <c r="L76" s="10"/>
      <c r="M76" s="202" t="s">
        <v>30</v>
      </c>
      <c r="N76" s="203" t="s">
        <v>110</v>
      </c>
      <c r="O76" s="205">
        <v>1000000</v>
      </c>
      <c r="P76" s="205">
        <v>1000000</v>
      </c>
      <c r="Q76" s="205">
        <v>1200000</v>
      </c>
      <c r="R76" s="205">
        <v>1000000</v>
      </c>
      <c r="S76" s="205"/>
      <c r="T76" s="205">
        <v>2000</v>
      </c>
      <c r="U76" s="205">
        <v>78000</v>
      </c>
      <c r="V76" s="204">
        <f t="shared" si="10"/>
        <v>80000</v>
      </c>
      <c r="W76" s="204">
        <f t="shared" si="86"/>
        <v>8</v>
      </c>
      <c r="X76" s="156"/>
      <c r="Y76" s="205">
        <v>100000</v>
      </c>
      <c r="Z76" s="205">
        <v>100000</v>
      </c>
      <c r="AA76" s="205">
        <v>100000</v>
      </c>
      <c r="AB76" s="254">
        <f t="shared" si="12"/>
        <v>300000</v>
      </c>
      <c r="AC76" s="255">
        <f aca="true" t="shared" si="87" ref="AC76:AC107">AB76/(Q76/100)</f>
        <v>25</v>
      </c>
      <c r="AD76" s="156"/>
      <c r="AE76" s="254">
        <f t="shared" si="13"/>
        <v>380000</v>
      </c>
      <c r="AF76" s="255">
        <f aca="true" t="shared" si="88" ref="AF76:AF107">AE76/(Q76/100)</f>
        <v>31.666666666666668</v>
      </c>
      <c r="AG76" s="156"/>
      <c r="AH76" s="205">
        <v>120000</v>
      </c>
      <c r="AI76" s="205">
        <v>120000</v>
      </c>
      <c r="AJ76" s="205">
        <v>150000</v>
      </c>
      <c r="AK76" s="254">
        <f t="shared" si="14"/>
        <v>390000</v>
      </c>
      <c r="AL76" s="255">
        <f aca="true" t="shared" si="89" ref="AL76:AL107">AK76/(Q76/100)</f>
        <v>32.5</v>
      </c>
      <c r="AM76" s="156"/>
      <c r="AN76" s="205">
        <v>76000</v>
      </c>
      <c r="AO76" s="205">
        <v>76000</v>
      </c>
      <c r="AP76" s="205">
        <v>78000</v>
      </c>
      <c r="AQ76" s="254">
        <f t="shared" si="15"/>
        <v>230000</v>
      </c>
      <c r="AR76" s="255">
        <f aca="true" t="shared" si="90" ref="AR76:AR125">AQ76/(Q76/100)</f>
        <v>19.166666666666668</v>
      </c>
      <c r="AS76" s="156"/>
      <c r="AT76" s="254">
        <f t="shared" si="16"/>
        <v>620000</v>
      </c>
      <c r="AU76" s="254">
        <f t="shared" si="8"/>
        <v>62</v>
      </c>
      <c r="AV76" s="254"/>
      <c r="AW76" s="254">
        <f t="shared" si="17"/>
        <v>1000000</v>
      </c>
      <c r="AX76" s="255">
        <f>AW76/(Q76/100)</f>
        <v>83.33333333333333</v>
      </c>
      <c r="AY76" s="156"/>
      <c r="AZ76" s="254">
        <f t="shared" si="18"/>
        <v>0</v>
      </c>
      <c r="BA76" s="255">
        <f t="shared" si="19"/>
        <v>100</v>
      </c>
      <c r="BB76" s="254">
        <f t="shared" si="20"/>
        <v>1000000</v>
      </c>
      <c r="BC76" s="255"/>
    </row>
    <row r="77" spans="1:55" ht="19.5" customHeight="1">
      <c r="A77" s="15"/>
      <c r="B77" s="10"/>
      <c r="C77" s="10"/>
      <c r="D77" s="11"/>
      <c r="E77" s="16"/>
      <c r="F77" s="10"/>
      <c r="G77" s="18"/>
      <c r="H77" s="19"/>
      <c r="I77" s="20"/>
      <c r="J77" s="16"/>
      <c r="K77" s="10"/>
      <c r="L77" s="10"/>
      <c r="M77" s="202" t="s">
        <v>25</v>
      </c>
      <c r="N77" s="203" t="s">
        <v>111</v>
      </c>
      <c r="O77" s="205">
        <v>800000</v>
      </c>
      <c r="P77" s="205">
        <v>1000000</v>
      </c>
      <c r="Q77" s="205">
        <v>1200000</v>
      </c>
      <c r="R77" s="205">
        <v>800000</v>
      </c>
      <c r="S77" s="205"/>
      <c r="T77" s="205"/>
      <c r="U77" s="205">
        <v>62000</v>
      </c>
      <c r="V77" s="204">
        <f t="shared" si="10"/>
        <v>62000</v>
      </c>
      <c r="W77" s="204">
        <f t="shared" si="86"/>
        <v>7.75</v>
      </c>
      <c r="X77" s="156"/>
      <c r="Y77" s="205">
        <v>80000</v>
      </c>
      <c r="Z77" s="205">
        <v>80000</v>
      </c>
      <c r="AA77" s="205">
        <v>80000</v>
      </c>
      <c r="AB77" s="254">
        <f t="shared" si="12"/>
        <v>240000</v>
      </c>
      <c r="AC77" s="255">
        <f t="shared" si="87"/>
        <v>20</v>
      </c>
      <c r="AD77" s="156"/>
      <c r="AE77" s="254">
        <f t="shared" si="13"/>
        <v>302000</v>
      </c>
      <c r="AF77" s="255">
        <f t="shared" si="88"/>
        <v>25.166666666666668</v>
      </c>
      <c r="AG77" s="156"/>
      <c r="AH77" s="205">
        <v>90000</v>
      </c>
      <c r="AI77" s="205">
        <v>90000</v>
      </c>
      <c r="AJ77" s="205">
        <v>100000</v>
      </c>
      <c r="AK77" s="254">
        <f t="shared" si="14"/>
        <v>280000</v>
      </c>
      <c r="AL77" s="255">
        <f t="shared" si="89"/>
        <v>23.333333333333332</v>
      </c>
      <c r="AM77" s="156"/>
      <c r="AN77" s="205">
        <v>60000</v>
      </c>
      <c r="AO77" s="205">
        <v>60000</v>
      </c>
      <c r="AP77" s="205">
        <v>98000</v>
      </c>
      <c r="AQ77" s="254">
        <f t="shared" si="15"/>
        <v>218000</v>
      </c>
      <c r="AR77" s="255">
        <f t="shared" si="90"/>
        <v>18.166666666666668</v>
      </c>
      <c r="AS77" s="156"/>
      <c r="AT77" s="254">
        <f t="shared" si="16"/>
        <v>498000</v>
      </c>
      <c r="AU77" s="254">
        <f t="shared" si="8"/>
        <v>62.25</v>
      </c>
      <c r="AV77" s="254"/>
      <c r="AW77" s="254">
        <f t="shared" si="17"/>
        <v>800000</v>
      </c>
      <c r="AX77" s="255">
        <f aca="true" t="shared" si="91" ref="AX77:AX137">AW77/(Q77/100)</f>
        <v>66.66666666666667</v>
      </c>
      <c r="AY77" s="156"/>
      <c r="AZ77" s="254">
        <f t="shared" si="18"/>
        <v>0</v>
      </c>
      <c r="BA77" s="255">
        <f t="shared" si="19"/>
        <v>100</v>
      </c>
      <c r="BB77" s="254">
        <f t="shared" si="20"/>
        <v>800000</v>
      </c>
      <c r="BC77" s="255"/>
    </row>
    <row r="78" spans="1:55" ht="19.5" customHeight="1">
      <c r="A78" s="15"/>
      <c r="B78" s="10"/>
      <c r="C78" s="10"/>
      <c r="D78" s="11"/>
      <c r="E78" s="16"/>
      <c r="F78" s="10"/>
      <c r="G78" s="18"/>
      <c r="H78" s="19"/>
      <c r="I78" s="20"/>
      <c r="J78" s="16"/>
      <c r="K78" s="10"/>
      <c r="L78" s="2">
        <v>2</v>
      </c>
      <c r="M78" s="8"/>
      <c r="N78" s="39" t="s">
        <v>94</v>
      </c>
      <c r="O78" s="160">
        <f aca="true" t="shared" si="92" ref="O78:U78">O79+O80+O81+O82+O83</f>
        <v>6800000</v>
      </c>
      <c r="P78" s="160">
        <f t="shared" si="92"/>
        <v>7300000</v>
      </c>
      <c r="Q78" s="160">
        <f t="shared" si="92"/>
        <v>8000000</v>
      </c>
      <c r="R78" s="160">
        <f t="shared" si="92"/>
        <v>6800000</v>
      </c>
      <c r="S78" s="160">
        <f t="shared" si="92"/>
        <v>0</v>
      </c>
      <c r="T78" s="160">
        <f t="shared" si="92"/>
        <v>0</v>
      </c>
      <c r="U78" s="160">
        <f t="shared" si="92"/>
        <v>531000</v>
      </c>
      <c r="V78" s="42">
        <f t="shared" si="10"/>
        <v>531000</v>
      </c>
      <c r="W78" s="42">
        <f t="shared" si="86"/>
        <v>7.8088235294117645</v>
      </c>
      <c r="X78" s="98"/>
      <c r="Y78" s="160">
        <f>Y79+Y80+Y81+Y82+Y83</f>
        <v>687000</v>
      </c>
      <c r="Z78" s="160">
        <f>Z79+Z80+Z81+Z82+Z83</f>
        <v>687000</v>
      </c>
      <c r="AA78" s="160">
        <f>AA79+AA80+AA81+AA82+AA83</f>
        <v>687000</v>
      </c>
      <c r="AB78" s="42">
        <f t="shared" si="12"/>
        <v>2061000</v>
      </c>
      <c r="AC78" s="247">
        <f t="shared" si="87"/>
        <v>25.7625</v>
      </c>
      <c r="AD78" s="98"/>
      <c r="AE78" s="42">
        <f t="shared" si="13"/>
        <v>2592000</v>
      </c>
      <c r="AF78" s="247">
        <f t="shared" si="88"/>
        <v>32.4</v>
      </c>
      <c r="AG78" s="98"/>
      <c r="AH78" s="160">
        <f>AH79+AH80+AH81+AH82+AH83</f>
        <v>824000</v>
      </c>
      <c r="AI78" s="160">
        <f>AI79+AI80+AI81+AI82+AI83</f>
        <v>824000</v>
      </c>
      <c r="AJ78" s="160">
        <f>AJ79+AJ80+AJ81+AJ82+AJ83</f>
        <v>866000</v>
      </c>
      <c r="AK78" s="42">
        <f t="shared" si="14"/>
        <v>2514000</v>
      </c>
      <c r="AL78" s="247">
        <f t="shared" si="89"/>
        <v>31.425</v>
      </c>
      <c r="AM78" s="98"/>
      <c r="AN78" s="160">
        <f>AN79+AN80+AN81+AN82+AN83</f>
        <v>552000</v>
      </c>
      <c r="AO78" s="160">
        <f>AO79+AO80+AO81+AO82+AO83</f>
        <v>552000</v>
      </c>
      <c r="AP78" s="160">
        <f>AP79+AP80+AP81+AP82+AP83</f>
        <v>590000</v>
      </c>
      <c r="AQ78" s="42">
        <f t="shared" si="15"/>
        <v>1694000</v>
      </c>
      <c r="AR78" s="247">
        <f t="shared" si="90"/>
        <v>21.175</v>
      </c>
      <c r="AS78" s="98"/>
      <c r="AT78" s="160">
        <f t="shared" si="16"/>
        <v>4208000</v>
      </c>
      <c r="AU78" s="160">
        <f t="shared" si="8"/>
        <v>61.88235294117647</v>
      </c>
      <c r="AV78" s="242"/>
      <c r="AW78" s="42">
        <f t="shared" si="17"/>
        <v>6800000</v>
      </c>
      <c r="AX78" s="247">
        <f t="shared" si="91"/>
        <v>85</v>
      </c>
      <c r="AY78" s="98"/>
      <c r="AZ78" s="42">
        <f t="shared" si="18"/>
        <v>0</v>
      </c>
      <c r="BA78" s="247">
        <f t="shared" si="19"/>
        <v>100</v>
      </c>
      <c r="BB78" s="42">
        <f t="shared" si="20"/>
        <v>6800000</v>
      </c>
      <c r="BC78" s="253"/>
    </row>
    <row r="79" spans="1:55" ht="19.5" customHeight="1">
      <c r="A79" s="15"/>
      <c r="B79" s="10"/>
      <c r="C79" s="10"/>
      <c r="D79" s="11"/>
      <c r="E79" s="16"/>
      <c r="F79" s="10"/>
      <c r="G79" s="18"/>
      <c r="H79" s="19"/>
      <c r="I79" s="20"/>
      <c r="J79" s="16"/>
      <c r="K79" s="10"/>
      <c r="L79" s="10"/>
      <c r="M79" s="202" t="s">
        <v>30</v>
      </c>
      <c r="N79" s="203" t="s">
        <v>112</v>
      </c>
      <c r="O79" s="205">
        <v>200000</v>
      </c>
      <c r="P79" s="205">
        <v>200000</v>
      </c>
      <c r="Q79" s="205">
        <v>200000</v>
      </c>
      <c r="R79" s="205">
        <v>200000</v>
      </c>
      <c r="S79" s="205"/>
      <c r="T79" s="205"/>
      <c r="U79" s="205">
        <v>15000</v>
      </c>
      <c r="V79" s="204">
        <f t="shared" si="10"/>
        <v>15000</v>
      </c>
      <c r="W79" s="204">
        <f t="shared" si="86"/>
        <v>7.5</v>
      </c>
      <c r="X79" s="156"/>
      <c r="Y79" s="205">
        <v>20000</v>
      </c>
      <c r="Z79" s="205">
        <v>20000</v>
      </c>
      <c r="AA79" s="205">
        <v>20000</v>
      </c>
      <c r="AB79" s="254">
        <f t="shared" si="12"/>
        <v>60000</v>
      </c>
      <c r="AC79" s="255">
        <f t="shared" si="87"/>
        <v>30</v>
      </c>
      <c r="AD79" s="156"/>
      <c r="AE79" s="254">
        <f t="shared" si="13"/>
        <v>75000</v>
      </c>
      <c r="AF79" s="255">
        <f t="shared" si="88"/>
        <v>37.5</v>
      </c>
      <c r="AG79" s="156"/>
      <c r="AH79" s="205">
        <v>20000</v>
      </c>
      <c r="AI79" s="205">
        <v>20000</v>
      </c>
      <c r="AJ79" s="205">
        <v>26000</v>
      </c>
      <c r="AK79" s="254">
        <f t="shared" si="14"/>
        <v>66000</v>
      </c>
      <c r="AL79" s="255">
        <f t="shared" si="89"/>
        <v>33</v>
      </c>
      <c r="AM79" s="156"/>
      <c r="AN79" s="205">
        <v>16000</v>
      </c>
      <c r="AO79" s="205">
        <v>16000</v>
      </c>
      <c r="AP79" s="205">
        <v>27000</v>
      </c>
      <c r="AQ79" s="254">
        <f t="shared" si="15"/>
        <v>59000</v>
      </c>
      <c r="AR79" s="255">
        <f t="shared" si="90"/>
        <v>29.5</v>
      </c>
      <c r="AS79" s="156"/>
      <c r="AT79" s="254">
        <f t="shared" si="16"/>
        <v>125000</v>
      </c>
      <c r="AU79" s="254">
        <f t="shared" si="8"/>
        <v>62.5</v>
      </c>
      <c r="AV79" s="194"/>
      <c r="AW79" s="254">
        <f t="shared" si="17"/>
        <v>200000</v>
      </c>
      <c r="AX79" s="255">
        <f t="shared" si="91"/>
        <v>100</v>
      </c>
      <c r="AY79" s="156"/>
      <c r="AZ79" s="254">
        <f t="shared" si="18"/>
        <v>0</v>
      </c>
      <c r="BA79" s="255">
        <f t="shared" si="19"/>
        <v>100</v>
      </c>
      <c r="BB79" s="254">
        <f t="shared" si="20"/>
        <v>200000</v>
      </c>
      <c r="BC79" s="255"/>
    </row>
    <row r="80" spans="1:55" ht="19.5" customHeight="1">
      <c r="A80" s="15"/>
      <c r="B80" s="10"/>
      <c r="C80" s="10"/>
      <c r="D80" s="11"/>
      <c r="E80" s="16"/>
      <c r="F80" s="10"/>
      <c r="G80" s="18"/>
      <c r="H80" s="19"/>
      <c r="I80" s="20"/>
      <c r="J80" s="16"/>
      <c r="K80" s="10"/>
      <c r="L80" s="10"/>
      <c r="M80" s="202" t="s">
        <v>24</v>
      </c>
      <c r="N80" s="203" t="s">
        <v>113</v>
      </c>
      <c r="O80" s="205">
        <v>2000000</v>
      </c>
      <c r="P80" s="205">
        <v>2500000</v>
      </c>
      <c r="Q80" s="205">
        <v>2700000</v>
      </c>
      <c r="R80" s="205">
        <v>2000000</v>
      </c>
      <c r="S80" s="205"/>
      <c r="T80" s="205"/>
      <c r="U80" s="205">
        <v>156000</v>
      </c>
      <c r="V80" s="204">
        <f t="shared" si="10"/>
        <v>156000</v>
      </c>
      <c r="W80" s="204">
        <f t="shared" si="86"/>
        <v>7.8</v>
      </c>
      <c r="X80" s="156"/>
      <c r="Y80" s="205">
        <v>213000</v>
      </c>
      <c r="Z80" s="205">
        <v>213000</v>
      </c>
      <c r="AA80" s="205">
        <v>213000</v>
      </c>
      <c r="AB80" s="254">
        <f t="shared" si="12"/>
        <v>639000</v>
      </c>
      <c r="AC80" s="255">
        <f t="shared" si="87"/>
        <v>23.666666666666668</v>
      </c>
      <c r="AD80" s="156"/>
      <c r="AE80" s="254">
        <f t="shared" si="13"/>
        <v>795000</v>
      </c>
      <c r="AF80" s="255">
        <f t="shared" si="88"/>
        <v>29.444444444444443</v>
      </c>
      <c r="AG80" s="156"/>
      <c r="AH80" s="205">
        <v>240000</v>
      </c>
      <c r="AI80" s="205">
        <v>240000</v>
      </c>
      <c r="AJ80" s="205">
        <v>250000</v>
      </c>
      <c r="AK80" s="254">
        <f t="shared" si="14"/>
        <v>730000</v>
      </c>
      <c r="AL80" s="255">
        <f t="shared" si="89"/>
        <v>27.037037037037038</v>
      </c>
      <c r="AM80" s="156"/>
      <c r="AN80" s="205">
        <v>160000</v>
      </c>
      <c r="AO80" s="205">
        <v>160000</v>
      </c>
      <c r="AP80" s="205">
        <v>155000</v>
      </c>
      <c r="AQ80" s="254">
        <f t="shared" si="15"/>
        <v>475000</v>
      </c>
      <c r="AR80" s="255">
        <f t="shared" si="90"/>
        <v>17.59259259259259</v>
      </c>
      <c r="AS80" s="156"/>
      <c r="AT80" s="254">
        <f t="shared" si="16"/>
        <v>1205000</v>
      </c>
      <c r="AU80" s="254">
        <f t="shared" si="8"/>
        <v>60.25</v>
      </c>
      <c r="AV80" s="254"/>
      <c r="AW80" s="254">
        <f t="shared" si="17"/>
        <v>2000000</v>
      </c>
      <c r="AX80" s="255">
        <f t="shared" si="91"/>
        <v>74.07407407407408</v>
      </c>
      <c r="AY80" s="156"/>
      <c r="AZ80" s="254">
        <f t="shared" si="18"/>
        <v>0</v>
      </c>
      <c r="BA80" s="255">
        <f t="shared" si="19"/>
        <v>100</v>
      </c>
      <c r="BB80" s="254">
        <f t="shared" si="20"/>
        <v>2000000</v>
      </c>
      <c r="BC80" s="255"/>
    </row>
    <row r="81" spans="1:55" ht="19.5" customHeight="1">
      <c r="A81" s="15"/>
      <c r="B81" s="10"/>
      <c r="C81" s="10"/>
      <c r="D81" s="11"/>
      <c r="E81" s="16"/>
      <c r="F81" s="10"/>
      <c r="G81" s="18"/>
      <c r="H81" s="19"/>
      <c r="I81" s="20"/>
      <c r="J81" s="16"/>
      <c r="K81" s="10"/>
      <c r="L81" s="10"/>
      <c r="M81" s="202" t="s">
        <v>26</v>
      </c>
      <c r="N81" s="203" t="s">
        <v>114</v>
      </c>
      <c r="O81" s="205">
        <v>4000000</v>
      </c>
      <c r="P81" s="205">
        <v>4000000</v>
      </c>
      <c r="Q81" s="205">
        <v>4500000</v>
      </c>
      <c r="R81" s="205">
        <v>4000000</v>
      </c>
      <c r="S81" s="205"/>
      <c r="T81" s="205"/>
      <c r="U81" s="205">
        <v>313000</v>
      </c>
      <c r="V81" s="204">
        <f t="shared" si="10"/>
        <v>313000</v>
      </c>
      <c r="W81" s="204">
        <f t="shared" si="86"/>
        <v>7.825</v>
      </c>
      <c r="X81" s="156"/>
      <c r="Y81" s="205">
        <v>400000</v>
      </c>
      <c r="Z81" s="205">
        <v>400000</v>
      </c>
      <c r="AA81" s="205">
        <v>400000</v>
      </c>
      <c r="AB81" s="254">
        <f t="shared" si="12"/>
        <v>1200000</v>
      </c>
      <c r="AC81" s="255">
        <f t="shared" si="87"/>
        <v>26.666666666666668</v>
      </c>
      <c r="AD81" s="156"/>
      <c r="AE81" s="254">
        <f t="shared" si="13"/>
        <v>1513000</v>
      </c>
      <c r="AF81" s="255">
        <f t="shared" si="88"/>
        <v>33.62222222222222</v>
      </c>
      <c r="AG81" s="156"/>
      <c r="AH81" s="205">
        <v>490000</v>
      </c>
      <c r="AI81" s="205">
        <v>490000</v>
      </c>
      <c r="AJ81" s="205">
        <v>500000</v>
      </c>
      <c r="AK81" s="254">
        <f t="shared" si="14"/>
        <v>1480000</v>
      </c>
      <c r="AL81" s="255">
        <f t="shared" si="89"/>
        <v>32.888888888888886</v>
      </c>
      <c r="AM81" s="156"/>
      <c r="AN81" s="205">
        <v>330000</v>
      </c>
      <c r="AO81" s="205">
        <v>330000</v>
      </c>
      <c r="AP81" s="205">
        <v>347000</v>
      </c>
      <c r="AQ81" s="254">
        <f t="shared" si="15"/>
        <v>1007000</v>
      </c>
      <c r="AR81" s="255">
        <f t="shared" si="90"/>
        <v>22.377777777777776</v>
      </c>
      <c r="AS81" s="156"/>
      <c r="AT81" s="254">
        <f t="shared" si="16"/>
        <v>2487000</v>
      </c>
      <c r="AU81" s="254">
        <f t="shared" si="8"/>
        <v>62.175</v>
      </c>
      <c r="AV81" s="193"/>
      <c r="AW81" s="254">
        <f t="shared" si="17"/>
        <v>4000000</v>
      </c>
      <c r="AX81" s="255">
        <f t="shared" si="91"/>
        <v>88.88888888888889</v>
      </c>
      <c r="AY81" s="156"/>
      <c r="AZ81" s="254">
        <f t="shared" si="18"/>
        <v>0</v>
      </c>
      <c r="BA81" s="255">
        <f t="shared" si="19"/>
        <v>100</v>
      </c>
      <c r="BB81" s="254">
        <f t="shared" si="20"/>
        <v>4000000</v>
      </c>
      <c r="BC81" s="255"/>
    </row>
    <row r="82" spans="1:55" ht="19.5" customHeight="1">
      <c r="A82" s="15"/>
      <c r="B82" s="10"/>
      <c r="C82" s="10"/>
      <c r="D82" s="11"/>
      <c r="E82" s="16"/>
      <c r="F82" s="10"/>
      <c r="G82" s="18"/>
      <c r="H82" s="19"/>
      <c r="I82" s="20"/>
      <c r="J82" s="16"/>
      <c r="K82" s="10"/>
      <c r="L82" s="10"/>
      <c r="M82" s="202" t="s">
        <v>27</v>
      </c>
      <c r="N82" s="203" t="s">
        <v>115</v>
      </c>
      <c r="O82" s="205">
        <v>200000</v>
      </c>
      <c r="P82" s="205">
        <v>200000</v>
      </c>
      <c r="Q82" s="205">
        <v>200000</v>
      </c>
      <c r="R82" s="205">
        <v>200000</v>
      </c>
      <c r="S82" s="205"/>
      <c r="T82" s="205"/>
      <c r="U82" s="205">
        <v>16000</v>
      </c>
      <c r="V82" s="204">
        <f t="shared" si="10"/>
        <v>16000</v>
      </c>
      <c r="W82" s="204">
        <f t="shared" si="86"/>
        <v>8</v>
      </c>
      <c r="X82" s="156"/>
      <c r="Y82" s="205">
        <v>18000</v>
      </c>
      <c r="Z82" s="205">
        <v>18000</v>
      </c>
      <c r="AA82" s="205">
        <v>18000</v>
      </c>
      <c r="AB82" s="254">
        <f t="shared" si="12"/>
        <v>54000</v>
      </c>
      <c r="AC82" s="255">
        <f>AB82/(Q82/100)</f>
        <v>27</v>
      </c>
      <c r="AD82" s="156"/>
      <c r="AE82" s="254">
        <f t="shared" si="13"/>
        <v>70000</v>
      </c>
      <c r="AF82" s="255">
        <f>AE82/(Q82/100)</f>
        <v>35</v>
      </c>
      <c r="AG82" s="156"/>
      <c r="AH82" s="205">
        <v>24000</v>
      </c>
      <c r="AI82" s="205">
        <v>24000</v>
      </c>
      <c r="AJ82" s="205">
        <v>50000</v>
      </c>
      <c r="AK82" s="254">
        <f t="shared" si="14"/>
        <v>98000</v>
      </c>
      <c r="AL82" s="255">
        <f>AK82/(Q82/100)</f>
        <v>49</v>
      </c>
      <c r="AM82" s="156"/>
      <c r="AN82" s="205">
        <v>16000</v>
      </c>
      <c r="AO82" s="205">
        <v>16000</v>
      </c>
      <c r="AP82" s="205"/>
      <c r="AQ82" s="254">
        <f t="shared" si="15"/>
        <v>32000</v>
      </c>
      <c r="AR82" s="255">
        <f t="shared" si="90"/>
        <v>16</v>
      </c>
      <c r="AS82" s="156"/>
      <c r="AT82" s="254">
        <f t="shared" si="16"/>
        <v>130000</v>
      </c>
      <c r="AU82" s="254">
        <f t="shared" si="8"/>
        <v>65</v>
      </c>
      <c r="AV82" s="252"/>
      <c r="AW82" s="254">
        <f t="shared" si="17"/>
        <v>200000</v>
      </c>
      <c r="AX82" s="255">
        <f t="shared" si="91"/>
        <v>100</v>
      </c>
      <c r="AY82" s="156"/>
      <c r="AZ82" s="254">
        <f t="shared" si="18"/>
        <v>0</v>
      </c>
      <c r="BA82" s="255">
        <f t="shared" si="19"/>
        <v>100</v>
      </c>
      <c r="BB82" s="254">
        <f t="shared" si="20"/>
        <v>200000</v>
      </c>
      <c r="BC82" s="255"/>
    </row>
    <row r="83" spans="1:55" ht="19.5" customHeight="1">
      <c r="A83" s="15"/>
      <c r="B83" s="10"/>
      <c r="C83" s="10"/>
      <c r="D83" s="11"/>
      <c r="E83" s="16"/>
      <c r="F83" s="10"/>
      <c r="G83" s="18"/>
      <c r="H83" s="19"/>
      <c r="I83" s="20"/>
      <c r="J83" s="16"/>
      <c r="K83" s="10"/>
      <c r="L83" s="10"/>
      <c r="M83" s="202">
        <v>90</v>
      </c>
      <c r="N83" s="203" t="s">
        <v>116</v>
      </c>
      <c r="O83" s="205">
        <v>400000</v>
      </c>
      <c r="P83" s="205">
        <v>400000</v>
      </c>
      <c r="Q83" s="205">
        <v>400000</v>
      </c>
      <c r="R83" s="205">
        <v>400000</v>
      </c>
      <c r="S83" s="205"/>
      <c r="T83" s="205"/>
      <c r="U83" s="205">
        <v>31000</v>
      </c>
      <c r="V83" s="204">
        <f t="shared" si="10"/>
        <v>31000</v>
      </c>
      <c r="W83" s="204">
        <f t="shared" si="86"/>
        <v>7.75</v>
      </c>
      <c r="X83" s="156"/>
      <c r="Y83" s="205">
        <v>36000</v>
      </c>
      <c r="Z83" s="205">
        <v>36000</v>
      </c>
      <c r="AA83" s="205">
        <v>36000</v>
      </c>
      <c r="AB83" s="254">
        <f t="shared" si="12"/>
        <v>108000</v>
      </c>
      <c r="AC83" s="255">
        <f>AB83/(Q83/100)</f>
        <v>27</v>
      </c>
      <c r="AD83" s="156"/>
      <c r="AE83" s="254">
        <f t="shared" si="13"/>
        <v>139000</v>
      </c>
      <c r="AF83" s="255">
        <f>AE83/(Q83/100)</f>
        <v>34.75</v>
      </c>
      <c r="AG83" s="156"/>
      <c r="AH83" s="205">
        <v>50000</v>
      </c>
      <c r="AI83" s="205">
        <v>50000</v>
      </c>
      <c r="AJ83" s="205">
        <v>40000</v>
      </c>
      <c r="AK83" s="254">
        <f t="shared" si="14"/>
        <v>140000</v>
      </c>
      <c r="AL83" s="255">
        <f>AK83/(Q83/100)</f>
        <v>35</v>
      </c>
      <c r="AM83" s="156"/>
      <c r="AN83" s="205">
        <v>30000</v>
      </c>
      <c r="AO83" s="205">
        <v>30000</v>
      </c>
      <c r="AP83" s="205">
        <v>61000</v>
      </c>
      <c r="AQ83" s="254">
        <f t="shared" si="15"/>
        <v>121000</v>
      </c>
      <c r="AR83" s="255">
        <f t="shared" si="90"/>
        <v>30.25</v>
      </c>
      <c r="AS83" s="156"/>
      <c r="AT83" s="254">
        <f t="shared" si="16"/>
        <v>261000</v>
      </c>
      <c r="AU83" s="254">
        <f t="shared" si="8"/>
        <v>65.25</v>
      </c>
      <c r="AV83" s="254"/>
      <c r="AW83" s="254">
        <f t="shared" si="17"/>
        <v>400000</v>
      </c>
      <c r="AX83" s="255">
        <f t="shared" si="91"/>
        <v>100</v>
      </c>
      <c r="AY83" s="156"/>
      <c r="AZ83" s="254">
        <f t="shared" si="18"/>
        <v>0</v>
      </c>
      <c r="BA83" s="255">
        <f t="shared" si="19"/>
        <v>100</v>
      </c>
      <c r="BB83" s="254">
        <f t="shared" si="20"/>
        <v>400000</v>
      </c>
      <c r="BC83" s="255"/>
    </row>
    <row r="84" spans="1:55" s="195" customFormat="1" ht="19.5" customHeight="1">
      <c r="A84" s="130"/>
      <c r="B84" s="131"/>
      <c r="C84" s="131"/>
      <c r="D84" s="132"/>
      <c r="E84" s="133"/>
      <c r="F84" s="131"/>
      <c r="G84" s="134"/>
      <c r="H84" s="136"/>
      <c r="I84" s="137"/>
      <c r="J84" s="133"/>
      <c r="K84" s="131"/>
      <c r="L84" s="293">
        <v>3</v>
      </c>
      <c r="M84" s="106"/>
      <c r="N84" s="207" t="s">
        <v>97</v>
      </c>
      <c r="O84" s="209">
        <f aca="true" t="shared" si="93" ref="O84:U84">O85+O86</f>
        <v>80000</v>
      </c>
      <c r="P84" s="209">
        <f t="shared" si="93"/>
        <v>70000</v>
      </c>
      <c r="Q84" s="209">
        <f t="shared" si="93"/>
        <v>113000</v>
      </c>
      <c r="R84" s="209">
        <f t="shared" si="93"/>
        <v>80000</v>
      </c>
      <c r="S84" s="209">
        <f t="shared" si="93"/>
        <v>0</v>
      </c>
      <c r="T84" s="209">
        <f t="shared" si="93"/>
        <v>0</v>
      </c>
      <c r="U84" s="209">
        <f t="shared" si="93"/>
        <v>7000</v>
      </c>
      <c r="V84" s="208">
        <f t="shared" si="10"/>
        <v>7000</v>
      </c>
      <c r="W84" s="208">
        <f t="shared" si="86"/>
        <v>8.75</v>
      </c>
      <c r="X84" s="98"/>
      <c r="Y84" s="209">
        <f>Y85+Y86</f>
        <v>6000</v>
      </c>
      <c r="Z84" s="209">
        <f>Z85+Z86</f>
        <v>6000</v>
      </c>
      <c r="AA84" s="209">
        <f>AA85+AA86</f>
        <v>6000</v>
      </c>
      <c r="AB84" s="208">
        <f t="shared" si="12"/>
        <v>18000</v>
      </c>
      <c r="AC84" s="247">
        <f t="shared" si="87"/>
        <v>15.929203539823009</v>
      </c>
      <c r="AD84" s="98"/>
      <c r="AE84" s="208">
        <f t="shared" si="13"/>
        <v>25000</v>
      </c>
      <c r="AF84" s="247">
        <f t="shared" si="88"/>
        <v>22.123893805309734</v>
      </c>
      <c r="AG84" s="98"/>
      <c r="AH84" s="209">
        <f>AH85+AH86</f>
        <v>8000</v>
      </c>
      <c r="AI84" s="209">
        <f>AI85+AI86</f>
        <v>8000</v>
      </c>
      <c r="AJ84" s="209">
        <f>AJ85+AJ86</f>
        <v>12000</v>
      </c>
      <c r="AK84" s="208">
        <f t="shared" si="14"/>
        <v>28000</v>
      </c>
      <c r="AL84" s="247">
        <f t="shared" si="89"/>
        <v>24.778761061946902</v>
      </c>
      <c r="AM84" s="98"/>
      <c r="AN84" s="209">
        <f>AN85+AN86</f>
        <v>6000</v>
      </c>
      <c r="AO84" s="209">
        <f>AO85+AO86</f>
        <v>6000</v>
      </c>
      <c r="AP84" s="209">
        <f>AP85+AP86</f>
        <v>15000</v>
      </c>
      <c r="AQ84" s="208">
        <f t="shared" si="15"/>
        <v>27000</v>
      </c>
      <c r="AR84" s="247">
        <f t="shared" si="90"/>
        <v>23.893805309734514</v>
      </c>
      <c r="AS84" s="98"/>
      <c r="AT84" s="209">
        <f t="shared" si="16"/>
        <v>55000</v>
      </c>
      <c r="AU84" s="209">
        <f t="shared" si="8"/>
        <v>68.75</v>
      </c>
      <c r="AV84" s="246"/>
      <c r="AW84" s="208">
        <f t="shared" si="17"/>
        <v>80000</v>
      </c>
      <c r="AX84" s="247">
        <f t="shared" si="91"/>
        <v>70.79646017699115</v>
      </c>
      <c r="AY84" s="98"/>
      <c r="AZ84" s="208">
        <f t="shared" si="18"/>
        <v>0</v>
      </c>
      <c r="BA84" s="247">
        <f t="shared" si="19"/>
        <v>100</v>
      </c>
      <c r="BB84" s="208">
        <f t="shared" si="20"/>
        <v>80000</v>
      </c>
      <c r="BC84" s="253"/>
    </row>
    <row r="85" spans="1:55" s="195" customFormat="1" ht="19.5" customHeight="1">
      <c r="A85" s="130"/>
      <c r="B85" s="131"/>
      <c r="C85" s="131"/>
      <c r="D85" s="132"/>
      <c r="E85" s="133"/>
      <c r="F85" s="131"/>
      <c r="G85" s="134"/>
      <c r="H85" s="136"/>
      <c r="I85" s="137"/>
      <c r="J85" s="133"/>
      <c r="K85" s="131"/>
      <c r="L85" s="131"/>
      <c r="M85" s="196" t="s">
        <v>24</v>
      </c>
      <c r="N85" s="197" t="s">
        <v>117</v>
      </c>
      <c r="O85" s="198">
        <v>60000</v>
      </c>
      <c r="P85" s="198">
        <v>50000</v>
      </c>
      <c r="Q85" s="198">
        <v>70000</v>
      </c>
      <c r="R85" s="198">
        <v>60000</v>
      </c>
      <c r="S85" s="198"/>
      <c r="T85" s="198"/>
      <c r="U85" s="198">
        <v>5000</v>
      </c>
      <c r="V85" s="138">
        <f t="shared" si="10"/>
        <v>5000</v>
      </c>
      <c r="W85" s="138">
        <f t="shared" si="86"/>
        <v>8.333333333333334</v>
      </c>
      <c r="X85" s="156"/>
      <c r="Y85" s="198">
        <v>5000</v>
      </c>
      <c r="Z85" s="198">
        <v>5000</v>
      </c>
      <c r="AA85" s="198">
        <v>5000</v>
      </c>
      <c r="AB85" s="254">
        <f t="shared" si="12"/>
        <v>15000</v>
      </c>
      <c r="AC85" s="255">
        <f>AB85/(Q85/100)</f>
        <v>21.428571428571427</v>
      </c>
      <c r="AD85" s="156"/>
      <c r="AE85" s="254">
        <f t="shared" si="13"/>
        <v>20000</v>
      </c>
      <c r="AF85" s="255">
        <f>AE85/(Q85/100)</f>
        <v>28.571428571428573</v>
      </c>
      <c r="AG85" s="156"/>
      <c r="AH85" s="198">
        <v>7000</v>
      </c>
      <c r="AI85" s="198">
        <v>7000</v>
      </c>
      <c r="AJ85" s="198">
        <v>10000</v>
      </c>
      <c r="AK85" s="254">
        <f t="shared" si="14"/>
        <v>24000</v>
      </c>
      <c r="AL85" s="255">
        <f>AK85/(Q85/100)</f>
        <v>34.285714285714285</v>
      </c>
      <c r="AM85" s="156"/>
      <c r="AN85" s="198">
        <v>5000</v>
      </c>
      <c r="AO85" s="198">
        <v>5000</v>
      </c>
      <c r="AP85" s="198">
        <v>6000</v>
      </c>
      <c r="AQ85" s="254">
        <f t="shared" si="15"/>
        <v>16000</v>
      </c>
      <c r="AR85" s="255">
        <f>AQ85/(Q85/100)</f>
        <v>22.857142857142858</v>
      </c>
      <c r="AS85" s="156"/>
      <c r="AT85" s="254">
        <f t="shared" si="16"/>
        <v>40000</v>
      </c>
      <c r="AU85" s="254">
        <f t="shared" si="8"/>
        <v>66.66666666666667</v>
      </c>
      <c r="AV85" s="254"/>
      <c r="AW85" s="254">
        <f t="shared" si="17"/>
        <v>60000</v>
      </c>
      <c r="AX85" s="255">
        <f>AW85/(Q85/100)</f>
        <v>85.71428571428571</v>
      </c>
      <c r="AY85" s="156"/>
      <c r="AZ85" s="254">
        <f t="shared" si="18"/>
        <v>0</v>
      </c>
      <c r="BA85" s="255">
        <f t="shared" si="19"/>
        <v>100</v>
      </c>
      <c r="BB85" s="254">
        <f t="shared" si="20"/>
        <v>60000</v>
      </c>
      <c r="BC85" s="255"/>
    </row>
    <row r="86" spans="1:55" s="195" customFormat="1" ht="19.5" customHeight="1">
      <c r="A86" s="130"/>
      <c r="B86" s="131"/>
      <c r="C86" s="131"/>
      <c r="D86" s="132"/>
      <c r="E86" s="133"/>
      <c r="F86" s="131"/>
      <c r="G86" s="134"/>
      <c r="H86" s="136"/>
      <c r="I86" s="137"/>
      <c r="J86" s="133"/>
      <c r="K86" s="131"/>
      <c r="L86" s="131"/>
      <c r="M86" s="196" t="s">
        <v>27</v>
      </c>
      <c r="N86" s="197" t="s">
        <v>157</v>
      </c>
      <c r="O86" s="198">
        <v>20000</v>
      </c>
      <c r="P86" s="198">
        <v>20000</v>
      </c>
      <c r="Q86" s="198">
        <v>43000</v>
      </c>
      <c r="R86" s="198">
        <v>20000</v>
      </c>
      <c r="S86" s="198"/>
      <c r="T86" s="198"/>
      <c r="U86" s="198">
        <v>2000</v>
      </c>
      <c r="V86" s="138">
        <f t="shared" si="10"/>
        <v>2000</v>
      </c>
      <c r="W86" s="138">
        <f t="shared" si="86"/>
        <v>10</v>
      </c>
      <c r="X86" s="156"/>
      <c r="Y86" s="198">
        <v>1000</v>
      </c>
      <c r="Z86" s="198">
        <v>1000</v>
      </c>
      <c r="AA86" s="198">
        <v>1000</v>
      </c>
      <c r="AB86" s="254">
        <f t="shared" si="12"/>
        <v>3000</v>
      </c>
      <c r="AC86" s="255">
        <f>AB86/(Q86/100)</f>
        <v>6.976744186046512</v>
      </c>
      <c r="AD86" s="156"/>
      <c r="AE86" s="254">
        <f t="shared" si="13"/>
        <v>5000</v>
      </c>
      <c r="AF86" s="255">
        <f>AE86/(Q86/100)</f>
        <v>11.627906976744185</v>
      </c>
      <c r="AG86" s="156"/>
      <c r="AH86" s="198">
        <v>1000</v>
      </c>
      <c r="AI86" s="198">
        <v>1000</v>
      </c>
      <c r="AJ86" s="198">
        <v>2000</v>
      </c>
      <c r="AK86" s="254">
        <f t="shared" si="14"/>
        <v>4000</v>
      </c>
      <c r="AL86" s="255">
        <f>AK86/(Q86/100)</f>
        <v>9.30232558139535</v>
      </c>
      <c r="AM86" s="156"/>
      <c r="AN86" s="198">
        <v>1000</v>
      </c>
      <c r="AO86" s="198">
        <v>1000</v>
      </c>
      <c r="AP86" s="198">
        <v>9000</v>
      </c>
      <c r="AQ86" s="254">
        <f t="shared" si="15"/>
        <v>11000</v>
      </c>
      <c r="AR86" s="255">
        <f>AQ86/(Q86/100)</f>
        <v>25.58139534883721</v>
      </c>
      <c r="AS86" s="156"/>
      <c r="AT86" s="290">
        <f t="shared" si="16"/>
        <v>15000</v>
      </c>
      <c r="AU86" s="290">
        <f t="shared" si="8"/>
        <v>75</v>
      </c>
      <c r="AV86" s="254"/>
      <c r="AW86" s="254">
        <f t="shared" si="17"/>
        <v>20000</v>
      </c>
      <c r="AX86" s="255">
        <f>AW86/(Q86/100)</f>
        <v>46.51162790697674</v>
      </c>
      <c r="AY86" s="156"/>
      <c r="AZ86" s="254">
        <f t="shared" si="18"/>
        <v>0</v>
      </c>
      <c r="BA86" s="255">
        <f t="shared" si="19"/>
        <v>100</v>
      </c>
      <c r="BB86" s="254">
        <f t="shared" si="20"/>
        <v>20000</v>
      </c>
      <c r="BC86" s="255"/>
    </row>
    <row r="87" spans="1:55" ht="19.5" customHeight="1">
      <c r="A87" s="15"/>
      <c r="B87" s="10"/>
      <c r="C87" s="10"/>
      <c r="D87" s="11"/>
      <c r="E87" s="16"/>
      <c r="F87" s="10"/>
      <c r="G87" s="18"/>
      <c r="H87" s="19"/>
      <c r="I87" s="20"/>
      <c r="J87" s="16"/>
      <c r="K87" s="292">
        <v>2</v>
      </c>
      <c r="L87" s="3"/>
      <c r="M87" s="8"/>
      <c r="N87" s="40" t="s">
        <v>12</v>
      </c>
      <c r="O87" s="158">
        <f aca="true" t="shared" si="94" ref="O87:U87">O88+O90+O92+O94+O96</f>
        <v>520000</v>
      </c>
      <c r="P87" s="158">
        <f t="shared" si="94"/>
        <v>520000</v>
      </c>
      <c r="Q87" s="158">
        <f t="shared" si="94"/>
        <v>520000</v>
      </c>
      <c r="R87" s="158">
        <f t="shared" si="94"/>
        <v>520000</v>
      </c>
      <c r="S87" s="158">
        <f t="shared" si="94"/>
        <v>0</v>
      </c>
      <c r="T87" s="158">
        <f t="shared" si="94"/>
        <v>0</v>
      </c>
      <c r="U87" s="158">
        <f t="shared" si="94"/>
        <v>60000</v>
      </c>
      <c r="V87" s="44">
        <f t="shared" si="10"/>
        <v>60000</v>
      </c>
      <c r="W87" s="44">
        <f t="shared" si="86"/>
        <v>11.538461538461538</v>
      </c>
      <c r="X87" s="98"/>
      <c r="Y87" s="158">
        <f>Y88+Y90+Y92+Y94+Y96</f>
        <v>46000</v>
      </c>
      <c r="Z87" s="158">
        <f>Z88+Z90+Z92+Z94+Z96</f>
        <v>46000</v>
      </c>
      <c r="AA87" s="158">
        <f>AA88+AA90+AA92+AA94+AA96</f>
        <v>46000</v>
      </c>
      <c r="AB87" s="44">
        <f t="shared" si="12"/>
        <v>138000</v>
      </c>
      <c r="AC87" s="245">
        <f t="shared" si="87"/>
        <v>26.53846153846154</v>
      </c>
      <c r="AD87" s="98"/>
      <c r="AE87" s="44">
        <f t="shared" si="13"/>
        <v>198000</v>
      </c>
      <c r="AF87" s="245">
        <f t="shared" si="88"/>
        <v>38.07692307692308</v>
      </c>
      <c r="AG87" s="98"/>
      <c r="AH87" s="158">
        <f>AH88+AH90+AH92+AH94+AH96</f>
        <v>62000</v>
      </c>
      <c r="AI87" s="158">
        <f>AI88+AI90+AI92+AI94+AI96</f>
        <v>62000</v>
      </c>
      <c r="AJ87" s="158">
        <f>AJ88+AJ90+AJ92+AJ94+AJ96</f>
        <v>68000</v>
      </c>
      <c r="AK87" s="44">
        <f t="shared" si="14"/>
        <v>192000</v>
      </c>
      <c r="AL87" s="245">
        <f t="shared" si="89"/>
        <v>36.92307692307692</v>
      </c>
      <c r="AM87" s="98"/>
      <c r="AN87" s="158">
        <f>AN88+AN90+AN92+AN94+AN96</f>
        <v>42000</v>
      </c>
      <c r="AO87" s="158">
        <f>AO88+AO90+AO92+AO94+AO96</f>
        <v>42000</v>
      </c>
      <c r="AP87" s="158">
        <f>AP88+AP90+AP92+AP94+AP96</f>
        <v>46000</v>
      </c>
      <c r="AQ87" s="44">
        <f t="shared" si="15"/>
        <v>130000</v>
      </c>
      <c r="AR87" s="245">
        <f t="shared" si="90"/>
        <v>25</v>
      </c>
      <c r="AS87" s="98"/>
      <c r="AT87" s="158">
        <f t="shared" si="16"/>
        <v>322000</v>
      </c>
      <c r="AU87" s="158">
        <f aca="true" t="shared" si="95" ref="AU87:AU156">AT87/(R87/100)</f>
        <v>61.92307692307692</v>
      </c>
      <c r="AV87" s="244"/>
      <c r="AW87" s="44">
        <f t="shared" si="17"/>
        <v>520000</v>
      </c>
      <c r="AX87" s="245">
        <f t="shared" si="91"/>
        <v>100</v>
      </c>
      <c r="AY87" s="98"/>
      <c r="AZ87" s="44">
        <f t="shared" si="18"/>
        <v>0</v>
      </c>
      <c r="BA87" s="245">
        <f aca="true" t="shared" si="96" ref="BA87:BA157">AW87/(R87/100)</f>
        <v>100</v>
      </c>
      <c r="BB87" s="44">
        <f t="shared" si="20"/>
        <v>520000</v>
      </c>
      <c r="BC87" s="251"/>
    </row>
    <row r="88" spans="1:55" ht="19.5" customHeight="1">
      <c r="A88" s="15"/>
      <c r="B88" s="10"/>
      <c r="C88" s="10"/>
      <c r="D88" s="11"/>
      <c r="E88" s="16"/>
      <c r="F88" s="10"/>
      <c r="G88" s="18"/>
      <c r="H88" s="19"/>
      <c r="I88" s="20"/>
      <c r="J88" s="16"/>
      <c r="K88" s="10"/>
      <c r="L88" s="2">
        <v>2</v>
      </c>
      <c r="M88" s="8"/>
      <c r="N88" s="39" t="s">
        <v>79</v>
      </c>
      <c r="O88" s="160">
        <f aca="true" t="shared" si="97" ref="O88:U88">O89</f>
        <v>100000</v>
      </c>
      <c r="P88" s="160">
        <f t="shared" si="97"/>
        <v>100000</v>
      </c>
      <c r="Q88" s="160">
        <f t="shared" si="97"/>
        <v>100000</v>
      </c>
      <c r="R88" s="160">
        <f t="shared" si="97"/>
        <v>100000</v>
      </c>
      <c r="S88" s="160">
        <f t="shared" si="97"/>
        <v>0</v>
      </c>
      <c r="T88" s="160">
        <f t="shared" si="97"/>
        <v>0</v>
      </c>
      <c r="U88" s="160">
        <f t="shared" si="97"/>
        <v>12000</v>
      </c>
      <c r="V88" s="42">
        <f aca="true" t="shared" si="98" ref="V88:V151">S88+T88+U88</f>
        <v>12000</v>
      </c>
      <c r="W88" s="42">
        <f t="shared" si="86"/>
        <v>12</v>
      </c>
      <c r="X88" s="98"/>
      <c r="Y88" s="160">
        <f>Y89</f>
        <v>10000</v>
      </c>
      <c r="Z88" s="160">
        <f>Z89</f>
        <v>10000</v>
      </c>
      <c r="AA88" s="160">
        <f>AA89</f>
        <v>10000</v>
      </c>
      <c r="AB88" s="246">
        <f aca="true" t="shared" si="99" ref="AB88:AB157">Y88+Z88+AA88</f>
        <v>30000</v>
      </c>
      <c r="AC88" s="247">
        <f t="shared" si="87"/>
        <v>30</v>
      </c>
      <c r="AD88" s="98"/>
      <c r="AE88" s="246">
        <f aca="true" t="shared" si="100" ref="AE88:AE157">V88+AB88</f>
        <v>42000</v>
      </c>
      <c r="AF88" s="247">
        <f t="shared" si="88"/>
        <v>42</v>
      </c>
      <c r="AG88" s="98"/>
      <c r="AH88" s="160">
        <f>AH89</f>
        <v>11000</v>
      </c>
      <c r="AI88" s="160">
        <f>AI89</f>
        <v>11000</v>
      </c>
      <c r="AJ88" s="160">
        <f>AJ89</f>
        <v>12000</v>
      </c>
      <c r="AK88" s="246">
        <f aca="true" t="shared" si="101" ref="AK88:AK157">AH88+AI88+AJ88</f>
        <v>34000</v>
      </c>
      <c r="AL88" s="247">
        <f t="shared" si="89"/>
        <v>34</v>
      </c>
      <c r="AM88" s="98"/>
      <c r="AN88" s="160">
        <f>AN89</f>
        <v>5000</v>
      </c>
      <c r="AO88" s="160">
        <f>AO89</f>
        <v>5000</v>
      </c>
      <c r="AP88" s="160">
        <f>AP89</f>
        <v>14000</v>
      </c>
      <c r="AQ88" s="246">
        <f aca="true" t="shared" si="102" ref="AQ88:AQ157">AN88+AO88+AP88</f>
        <v>24000</v>
      </c>
      <c r="AR88" s="247">
        <f t="shared" si="90"/>
        <v>24</v>
      </c>
      <c r="AS88" s="98"/>
      <c r="AT88" s="246">
        <f aca="true" t="shared" si="103" ref="AT88:AT157">AK88+AQ88</f>
        <v>58000</v>
      </c>
      <c r="AU88" s="246">
        <f t="shared" si="95"/>
        <v>58</v>
      </c>
      <c r="AV88" s="246"/>
      <c r="AW88" s="246">
        <f aca="true" t="shared" si="104" ref="AW88:AW157">AE88+AT88</f>
        <v>100000</v>
      </c>
      <c r="AX88" s="247">
        <f t="shared" si="91"/>
        <v>100</v>
      </c>
      <c r="AY88" s="98"/>
      <c r="AZ88" s="246">
        <f aca="true" t="shared" si="105" ref="AZ88:AZ157">R88-AW88</f>
        <v>0</v>
      </c>
      <c r="BA88" s="247">
        <f t="shared" si="96"/>
        <v>100</v>
      </c>
      <c r="BB88" s="246">
        <f aca="true" t="shared" si="106" ref="BB88:BB157">AW88-AZ88</f>
        <v>100000</v>
      </c>
      <c r="BC88" s="253"/>
    </row>
    <row r="89" spans="1:55" ht="19.5" customHeight="1">
      <c r="A89" s="15"/>
      <c r="B89" s="10"/>
      <c r="C89" s="10"/>
      <c r="D89" s="11"/>
      <c r="E89" s="16"/>
      <c r="F89" s="10"/>
      <c r="G89" s="18"/>
      <c r="H89" s="19"/>
      <c r="I89" s="20"/>
      <c r="J89" s="16"/>
      <c r="K89" s="10"/>
      <c r="L89" s="10"/>
      <c r="M89" s="202" t="s">
        <v>30</v>
      </c>
      <c r="N89" s="203" t="s">
        <v>118</v>
      </c>
      <c r="O89" s="205">
        <v>100000</v>
      </c>
      <c r="P89" s="205">
        <v>100000</v>
      </c>
      <c r="Q89" s="205">
        <v>100000</v>
      </c>
      <c r="R89" s="205">
        <v>100000</v>
      </c>
      <c r="S89" s="205"/>
      <c r="T89" s="205"/>
      <c r="U89" s="205">
        <v>12000</v>
      </c>
      <c r="V89" s="204">
        <f t="shared" si="98"/>
        <v>12000</v>
      </c>
      <c r="W89" s="204">
        <f t="shared" si="86"/>
        <v>12</v>
      </c>
      <c r="X89" s="156"/>
      <c r="Y89" s="205">
        <v>10000</v>
      </c>
      <c r="Z89" s="205">
        <v>10000</v>
      </c>
      <c r="AA89" s="205">
        <v>10000</v>
      </c>
      <c r="AB89" s="254">
        <f t="shared" si="99"/>
        <v>30000</v>
      </c>
      <c r="AC89" s="255">
        <f t="shared" si="87"/>
        <v>30</v>
      </c>
      <c r="AD89" s="156"/>
      <c r="AE89" s="254">
        <f t="shared" si="100"/>
        <v>42000</v>
      </c>
      <c r="AF89" s="255">
        <f t="shared" si="88"/>
        <v>42</v>
      </c>
      <c r="AG89" s="156"/>
      <c r="AH89" s="205">
        <v>11000</v>
      </c>
      <c r="AI89" s="205">
        <v>11000</v>
      </c>
      <c r="AJ89" s="205">
        <v>12000</v>
      </c>
      <c r="AK89" s="254">
        <f t="shared" si="101"/>
        <v>34000</v>
      </c>
      <c r="AL89" s="255">
        <f t="shared" si="89"/>
        <v>34</v>
      </c>
      <c r="AM89" s="156"/>
      <c r="AN89" s="205">
        <v>5000</v>
      </c>
      <c r="AO89" s="205">
        <v>5000</v>
      </c>
      <c r="AP89" s="205">
        <v>14000</v>
      </c>
      <c r="AQ89" s="254">
        <f t="shared" si="102"/>
        <v>24000</v>
      </c>
      <c r="AR89" s="255">
        <f t="shared" si="90"/>
        <v>24</v>
      </c>
      <c r="AS89" s="156"/>
      <c r="AT89" s="254">
        <f t="shared" si="103"/>
        <v>58000</v>
      </c>
      <c r="AU89" s="254">
        <f t="shared" si="95"/>
        <v>58</v>
      </c>
      <c r="AV89" s="254"/>
      <c r="AW89" s="254">
        <f t="shared" si="104"/>
        <v>100000</v>
      </c>
      <c r="AX89" s="255">
        <f t="shared" si="91"/>
        <v>100</v>
      </c>
      <c r="AY89" s="156"/>
      <c r="AZ89" s="254">
        <f t="shared" si="105"/>
        <v>0</v>
      </c>
      <c r="BA89" s="255">
        <f t="shared" si="96"/>
        <v>100</v>
      </c>
      <c r="BB89" s="254">
        <f t="shared" si="106"/>
        <v>100000</v>
      </c>
      <c r="BC89" s="255"/>
    </row>
    <row r="90" spans="1:55" ht="19.5" customHeight="1">
      <c r="A90" s="15"/>
      <c r="B90" s="10"/>
      <c r="C90" s="10"/>
      <c r="D90" s="11"/>
      <c r="E90" s="16"/>
      <c r="F90" s="10"/>
      <c r="G90" s="18"/>
      <c r="H90" s="19"/>
      <c r="I90" s="20"/>
      <c r="J90" s="16"/>
      <c r="K90" s="10"/>
      <c r="L90" s="2">
        <v>5</v>
      </c>
      <c r="M90" s="8"/>
      <c r="N90" s="39" t="s">
        <v>119</v>
      </c>
      <c r="O90" s="160">
        <f aca="true" t="shared" si="107" ref="O90:U96">O91</f>
        <v>120000</v>
      </c>
      <c r="P90" s="160">
        <f t="shared" si="107"/>
        <v>120000</v>
      </c>
      <c r="Q90" s="160">
        <f t="shared" si="107"/>
        <v>120000</v>
      </c>
      <c r="R90" s="160">
        <f t="shared" si="107"/>
        <v>120000</v>
      </c>
      <c r="S90" s="160">
        <f t="shared" si="107"/>
        <v>0</v>
      </c>
      <c r="T90" s="160">
        <f t="shared" si="107"/>
        <v>0</v>
      </c>
      <c r="U90" s="160">
        <f t="shared" si="107"/>
        <v>14000</v>
      </c>
      <c r="V90" s="42">
        <f t="shared" si="98"/>
        <v>14000</v>
      </c>
      <c r="W90" s="42">
        <f t="shared" si="86"/>
        <v>11.666666666666666</v>
      </c>
      <c r="X90" s="98"/>
      <c r="Y90" s="160">
        <f aca="true" t="shared" si="108" ref="Y90:AA96">Y91</f>
        <v>12000</v>
      </c>
      <c r="Z90" s="160">
        <f t="shared" si="108"/>
        <v>12000</v>
      </c>
      <c r="AA90" s="160">
        <f t="shared" si="108"/>
        <v>12000</v>
      </c>
      <c r="AB90" s="246">
        <f t="shared" si="99"/>
        <v>36000</v>
      </c>
      <c r="AC90" s="247">
        <f t="shared" si="87"/>
        <v>30</v>
      </c>
      <c r="AD90" s="98"/>
      <c r="AE90" s="246">
        <f t="shared" si="100"/>
        <v>50000</v>
      </c>
      <c r="AF90" s="247">
        <f t="shared" si="88"/>
        <v>41.666666666666664</v>
      </c>
      <c r="AG90" s="98"/>
      <c r="AH90" s="160">
        <f aca="true" t="shared" si="109" ref="AH90:AJ96">AH91</f>
        <v>15000</v>
      </c>
      <c r="AI90" s="160">
        <f t="shared" si="109"/>
        <v>15000</v>
      </c>
      <c r="AJ90" s="160">
        <f t="shared" si="109"/>
        <v>20000</v>
      </c>
      <c r="AK90" s="246">
        <f t="shared" si="101"/>
        <v>50000</v>
      </c>
      <c r="AL90" s="247">
        <f t="shared" si="89"/>
        <v>41.666666666666664</v>
      </c>
      <c r="AM90" s="98"/>
      <c r="AN90" s="160">
        <f aca="true" t="shared" si="110" ref="AN90:AP96">AN91</f>
        <v>5000</v>
      </c>
      <c r="AO90" s="160">
        <f t="shared" si="110"/>
        <v>5000</v>
      </c>
      <c r="AP90" s="160">
        <f t="shared" si="110"/>
        <v>10000</v>
      </c>
      <c r="AQ90" s="246">
        <f t="shared" si="102"/>
        <v>20000</v>
      </c>
      <c r="AR90" s="247">
        <f t="shared" si="90"/>
        <v>16.666666666666668</v>
      </c>
      <c r="AS90" s="98"/>
      <c r="AT90" s="246">
        <f t="shared" si="103"/>
        <v>70000</v>
      </c>
      <c r="AU90" s="246">
        <f t="shared" si="95"/>
        <v>58.333333333333336</v>
      </c>
      <c r="AV90" s="246"/>
      <c r="AW90" s="246">
        <f t="shared" si="104"/>
        <v>120000</v>
      </c>
      <c r="AX90" s="247">
        <f t="shared" si="91"/>
        <v>100</v>
      </c>
      <c r="AY90" s="98"/>
      <c r="AZ90" s="246">
        <f t="shared" si="105"/>
        <v>0</v>
      </c>
      <c r="BA90" s="247">
        <f t="shared" si="96"/>
        <v>100</v>
      </c>
      <c r="BB90" s="246">
        <f t="shared" si="106"/>
        <v>120000</v>
      </c>
      <c r="BC90" s="253"/>
    </row>
    <row r="91" spans="1:55" ht="19.5" customHeight="1">
      <c r="A91" s="15"/>
      <c r="B91" s="10"/>
      <c r="C91" s="10"/>
      <c r="D91" s="11"/>
      <c r="E91" s="16"/>
      <c r="F91" s="10"/>
      <c r="G91" s="18"/>
      <c r="H91" s="19"/>
      <c r="I91" s="20"/>
      <c r="J91" s="16"/>
      <c r="K91" s="10"/>
      <c r="L91" s="10"/>
      <c r="M91" s="202" t="s">
        <v>30</v>
      </c>
      <c r="N91" s="203" t="s">
        <v>120</v>
      </c>
      <c r="O91" s="205">
        <v>120000</v>
      </c>
      <c r="P91" s="205">
        <v>120000</v>
      </c>
      <c r="Q91" s="205">
        <v>120000</v>
      </c>
      <c r="R91" s="205">
        <v>120000</v>
      </c>
      <c r="S91" s="205"/>
      <c r="T91" s="205"/>
      <c r="U91" s="205">
        <v>14000</v>
      </c>
      <c r="V91" s="204">
        <f t="shared" si="98"/>
        <v>14000</v>
      </c>
      <c r="W91" s="204">
        <f t="shared" si="86"/>
        <v>11.666666666666666</v>
      </c>
      <c r="X91" s="156"/>
      <c r="Y91" s="205">
        <v>12000</v>
      </c>
      <c r="Z91" s="205">
        <v>12000</v>
      </c>
      <c r="AA91" s="205">
        <v>12000</v>
      </c>
      <c r="AB91" s="254">
        <f t="shared" si="99"/>
        <v>36000</v>
      </c>
      <c r="AC91" s="255">
        <f t="shared" si="87"/>
        <v>30</v>
      </c>
      <c r="AD91" s="156"/>
      <c r="AE91" s="254">
        <f t="shared" si="100"/>
        <v>50000</v>
      </c>
      <c r="AF91" s="255">
        <f t="shared" si="88"/>
        <v>41.666666666666664</v>
      </c>
      <c r="AG91" s="156"/>
      <c r="AH91" s="205">
        <v>15000</v>
      </c>
      <c r="AI91" s="205">
        <v>15000</v>
      </c>
      <c r="AJ91" s="205">
        <v>20000</v>
      </c>
      <c r="AK91" s="254">
        <f t="shared" si="101"/>
        <v>50000</v>
      </c>
      <c r="AL91" s="255">
        <f t="shared" si="89"/>
        <v>41.666666666666664</v>
      </c>
      <c r="AM91" s="156"/>
      <c r="AN91" s="205">
        <v>5000</v>
      </c>
      <c r="AO91" s="205">
        <v>5000</v>
      </c>
      <c r="AP91" s="205">
        <v>10000</v>
      </c>
      <c r="AQ91" s="254">
        <f t="shared" si="102"/>
        <v>20000</v>
      </c>
      <c r="AR91" s="255">
        <f t="shared" si="90"/>
        <v>16.666666666666668</v>
      </c>
      <c r="AS91" s="156"/>
      <c r="AT91" s="254">
        <f t="shared" si="103"/>
        <v>70000</v>
      </c>
      <c r="AU91" s="254">
        <f t="shared" si="95"/>
        <v>58.333333333333336</v>
      </c>
      <c r="AV91" s="254"/>
      <c r="AW91" s="254">
        <f t="shared" si="104"/>
        <v>120000</v>
      </c>
      <c r="AX91" s="255">
        <f t="shared" si="91"/>
        <v>100</v>
      </c>
      <c r="AY91" s="156"/>
      <c r="AZ91" s="254">
        <f t="shared" si="105"/>
        <v>0</v>
      </c>
      <c r="BA91" s="255">
        <f t="shared" si="96"/>
        <v>100</v>
      </c>
      <c r="BB91" s="254">
        <f t="shared" si="106"/>
        <v>120000</v>
      </c>
      <c r="BC91" s="255"/>
    </row>
    <row r="92" spans="1:55" ht="19.5" customHeight="1">
      <c r="A92" s="15"/>
      <c r="B92" s="10"/>
      <c r="C92" s="10"/>
      <c r="D92" s="11"/>
      <c r="E92" s="16"/>
      <c r="F92" s="10"/>
      <c r="G92" s="18"/>
      <c r="H92" s="19"/>
      <c r="I92" s="20"/>
      <c r="J92" s="16"/>
      <c r="K92" s="10"/>
      <c r="L92" s="2">
        <v>6</v>
      </c>
      <c r="M92" s="8"/>
      <c r="N92" s="39" t="s">
        <v>150</v>
      </c>
      <c r="O92" s="160">
        <f t="shared" si="107"/>
        <v>100000</v>
      </c>
      <c r="P92" s="160">
        <f t="shared" si="107"/>
        <v>100000</v>
      </c>
      <c r="Q92" s="160">
        <f t="shared" si="107"/>
        <v>100000</v>
      </c>
      <c r="R92" s="160">
        <f t="shared" si="107"/>
        <v>100000</v>
      </c>
      <c r="S92" s="160">
        <f t="shared" si="107"/>
        <v>0</v>
      </c>
      <c r="T92" s="160">
        <f t="shared" si="107"/>
        <v>0</v>
      </c>
      <c r="U92" s="160">
        <f t="shared" si="107"/>
        <v>12000</v>
      </c>
      <c r="V92" s="42">
        <f t="shared" si="98"/>
        <v>12000</v>
      </c>
      <c r="W92" s="42">
        <f t="shared" si="86"/>
        <v>12</v>
      </c>
      <c r="X92" s="98"/>
      <c r="Y92" s="160">
        <f t="shared" si="108"/>
        <v>8000</v>
      </c>
      <c r="Z92" s="160">
        <f t="shared" si="108"/>
        <v>8000</v>
      </c>
      <c r="AA92" s="160">
        <f t="shared" si="108"/>
        <v>8000</v>
      </c>
      <c r="AB92" s="246">
        <f t="shared" si="99"/>
        <v>24000</v>
      </c>
      <c r="AC92" s="247">
        <f aca="true" t="shared" si="111" ref="AC92:AC97">AB92/(Q92/100)</f>
        <v>24</v>
      </c>
      <c r="AD92" s="98"/>
      <c r="AE92" s="246">
        <f aca="true" t="shared" si="112" ref="AE92:AE97">V92+AB92</f>
        <v>36000</v>
      </c>
      <c r="AF92" s="247">
        <f aca="true" t="shared" si="113" ref="AF92:AF97">AE92/(Q92/100)</f>
        <v>36</v>
      </c>
      <c r="AG92" s="98"/>
      <c r="AH92" s="160">
        <f t="shared" si="109"/>
        <v>12000</v>
      </c>
      <c r="AI92" s="160">
        <f t="shared" si="109"/>
        <v>12000</v>
      </c>
      <c r="AJ92" s="160">
        <f t="shared" si="109"/>
        <v>12000</v>
      </c>
      <c r="AK92" s="246">
        <f t="shared" si="101"/>
        <v>36000</v>
      </c>
      <c r="AL92" s="247">
        <f aca="true" t="shared" si="114" ref="AL92:AL97">AK92/(Q92/100)</f>
        <v>36</v>
      </c>
      <c r="AM92" s="98"/>
      <c r="AN92" s="160">
        <f t="shared" si="110"/>
        <v>10000</v>
      </c>
      <c r="AO92" s="160">
        <f t="shared" si="110"/>
        <v>10000</v>
      </c>
      <c r="AP92" s="160">
        <f t="shared" si="110"/>
        <v>8000</v>
      </c>
      <c r="AQ92" s="246">
        <f t="shared" si="102"/>
        <v>28000</v>
      </c>
      <c r="AR92" s="247">
        <f aca="true" t="shared" si="115" ref="AR92:AR97">AQ92/(Q92/100)</f>
        <v>28</v>
      </c>
      <c r="AS92" s="98"/>
      <c r="AT92" s="246">
        <f aca="true" t="shared" si="116" ref="AT92:AT97">AK92+AQ92</f>
        <v>64000</v>
      </c>
      <c r="AU92" s="246">
        <f aca="true" t="shared" si="117" ref="AU92:AU97">AT92/(R92/100)</f>
        <v>64</v>
      </c>
      <c r="AV92" s="246"/>
      <c r="AW92" s="246">
        <f aca="true" t="shared" si="118" ref="AW92:AW97">AE92+AT92</f>
        <v>100000</v>
      </c>
      <c r="AX92" s="247">
        <f aca="true" t="shared" si="119" ref="AX92:AX97">AW92/(Q92/100)</f>
        <v>100</v>
      </c>
      <c r="AY92" s="98"/>
      <c r="AZ92" s="246">
        <f aca="true" t="shared" si="120" ref="AZ92:AZ97">R92-AW92</f>
        <v>0</v>
      </c>
      <c r="BA92" s="247">
        <f aca="true" t="shared" si="121" ref="BA92:BA97">AW92/(R92/100)</f>
        <v>100</v>
      </c>
      <c r="BB92" s="246">
        <f aca="true" t="shared" si="122" ref="BB92:BB97">AW92-AZ92</f>
        <v>100000</v>
      </c>
      <c r="BC92" s="255"/>
    </row>
    <row r="93" spans="1:55" ht="19.5" customHeight="1">
      <c r="A93" s="15"/>
      <c r="B93" s="10"/>
      <c r="C93" s="10"/>
      <c r="D93" s="11"/>
      <c r="E93" s="16"/>
      <c r="F93" s="10"/>
      <c r="G93" s="18"/>
      <c r="H93" s="19"/>
      <c r="I93" s="20"/>
      <c r="J93" s="16"/>
      <c r="K93" s="10"/>
      <c r="L93" s="10"/>
      <c r="M93" s="202" t="s">
        <v>30</v>
      </c>
      <c r="N93" s="203" t="s">
        <v>151</v>
      </c>
      <c r="O93" s="205">
        <v>100000</v>
      </c>
      <c r="P93" s="205">
        <v>100000</v>
      </c>
      <c r="Q93" s="205">
        <v>100000</v>
      </c>
      <c r="R93" s="205">
        <v>100000</v>
      </c>
      <c r="S93" s="205"/>
      <c r="T93" s="205"/>
      <c r="U93" s="205">
        <v>12000</v>
      </c>
      <c r="V93" s="204">
        <f t="shared" si="98"/>
        <v>12000</v>
      </c>
      <c r="W93" s="204">
        <f t="shared" si="86"/>
        <v>12</v>
      </c>
      <c r="X93" s="156"/>
      <c r="Y93" s="205">
        <v>8000</v>
      </c>
      <c r="Z93" s="205">
        <v>8000</v>
      </c>
      <c r="AA93" s="205">
        <v>8000</v>
      </c>
      <c r="AB93" s="254">
        <f>Y93+Z93+AA93</f>
        <v>24000</v>
      </c>
      <c r="AC93" s="255">
        <f t="shared" si="111"/>
        <v>24</v>
      </c>
      <c r="AD93" s="156"/>
      <c r="AE93" s="254">
        <f t="shared" si="112"/>
        <v>36000</v>
      </c>
      <c r="AF93" s="255">
        <f t="shared" si="113"/>
        <v>36</v>
      </c>
      <c r="AG93" s="156"/>
      <c r="AH93" s="205">
        <v>12000</v>
      </c>
      <c r="AI93" s="205">
        <v>12000</v>
      </c>
      <c r="AJ93" s="205">
        <v>12000</v>
      </c>
      <c r="AK93" s="254">
        <f>AH93+AI93+AJ93</f>
        <v>36000</v>
      </c>
      <c r="AL93" s="255">
        <f t="shared" si="114"/>
        <v>36</v>
      </c>
      <c r="AM93" s="156"/>
      <c r="AN93" s="205">
        <v>10000</v>
      </c>
      <c r="AO93" s="205">
        <v>10000</v>
      </c>
      <c r="AP93" s="205">
        <v>8000</v>
      </c>
      <c r="AQ93" s="254">
        <f t="shared" si="102"/>
        <v>28000</v>
      </c>
      <c r="AR93" s="247">
        <f t="shared" si="115"/>
        <v>28</v>
      </c>
      <c r="AS93" s="156"/>
      <c r="AT93" s="254">
        <f t="shared" si="116"/>
        <v>64000</v>
      </c>
      <c r="AU93" s="254">
        <f t="shared" si="117"/>
        <v>64</v>
      </c>
      <c r="AV93" s="254"/>
      <c r="AW93" s="254">
        <f t="shared" si="118"/>
        <v>100000</v>
      </c>
      <c r="AX93" s="255">
        <f t="shared" si="119"/>
        <v>100</v>
      </c>
      <c r="AY93" s="156"/>
      <c r="AZ93" s="254">
        <f t="shared" si="120"/>
        <v>0</v>
      </c>
      <c r="BA93" s="255">
        <f t="shared" si="121"/>
        <v>100</v>
      </c>
      <c r="BB93" s="254">
        <f t="shared" si="122"/>
        <v>100000</v>
      </c>
      <c r="BC93" s="255"/>
    </row>
    <row r="94" spans="1:55" ht="19.5" customHeight="1">
      <c r="A94" s="15"/>
      <c r="B94" s="10"/>
      <c r="C94" s="10"/>
      <c r="D94" s="11"/>
      <c r="E94" s="16"/>
      <c r="F94" s="10"/>
      <c r="G94" s="18"/>
      <c r="H94" s="19"/>
      <c r="I94" s="20"/>
      <c r="J94" s="16"/>
      <c r="K94" s="10"/>
      <c r="L94" s="2">
        <v>8</v>
      </c>
      <c r="M94" s="8"/>
      <c r="N94" s="39" t="s">
        <v>80</v>
      </c>
      <c r="O94" s="160">
        <f t="shared" si="107"/>
        <v>100000</v>
      </c>
      <c r="P94" s="160">
        <f t="shared" si="107"/>
        <v>100000</v>
      </c>
      <c r="Q94" s="160">
        <f t="shared" si="107"/>
        <v>100000</v>
      </c>
      <c r="R94" s="160">
        <f t="shared" si="107"/>
        <v>100000</v>
      </c>
      <c r="S94" s="160">
        <f t="shared" si="107"/>
        <v>0</v>
      </c>
      <c r="T94" s="160">
        <f t="shared" si="107"/>
        <v>0</v>
      </c>
      <c r="U94" s="160">
        <f t="shared" si="107"/>
        <v>11000</v>
      </c>
      <c r="V94" s="42">
        <f t="shared" si="98"/>
        <v>11000</v>
      </c>
      <c r="W94" s="42">
        <f t="shared" si="86"/>
        <v>11</v>
      </c>
      <c r="X94" s="98"/>
      <c r="Y94" s="160">
        <f t="shared" si="108"/>
        <v>8000</v>
      </c>
      <c r="Z94" s="160">
        <f t="shared" si="108"/>
        <v>8000</v>
      </c>
      <c r="AA94" s="160">
        <f t="shared" si="108"/>
        <v>8000</v>
      </c>
      <c r="AB94" s="246">
        <f>Y94+Z94+AA94</f>
        <v>24000</v>
      </c>
      <c r="AC94" s="247">
        <f t="shared" si="111"/>
        <v>24</v>
      </c>
      <c r="AD94" s="98"/>
      <c r="AE94" s="246">
        <f t="shared" si="112"/>
        <v>35000</v>
      </c>
      <c r="AF94" s="247">
        <f t="shared" si="113"/>
        <v>35</v>
      </c>
      <c r="AG94" s="98"/>
      <c r="AH94" s="160">
        <f t="shared" si="109"/>
        <v>12000</v>
      </c>
      <c r="AI94" s="160">
        <f t="shared" si="109"/>
        <v>12000</v>
      </c>
      <c r="AJ94" s="160">
        <f t="shared" si="109"/>
        <v>12000</v>
      </c>
      <c r="AK94" s="246">
        <f>AH94+AI94+AJ94</f>
        <v>36000</v>
      </c>
      <c r="AL94" s="247">
        <f t="shared" si="114"/>
        <v>36</v>
      </c>
      <c r="AM94" s="98"/>
      <c r="AN94" s="160">
        <f t="shared" si="110"/>
        <v>11000</v>
      </c>
      <c r="AO94" s="160">
        <f t="shared" si="110"/>
        <v>11000</v>
      </c>
      <c r="AP94" s="160">
        <f t="shared" si="110"/>
        <v>7000</v>
      </c>
      <c r="AQ94" s="246">
        <f>AN94+AO94+AP94</f>
        <v>29000</v>
      </c>
      <c r="AR94" s="247">
        <f t="shared" si="115"/>
        <v>29</v>
      </c>
      <c r="AS94" s="98"/>
      <c r="AT94" s="246">
        <f t="shared" si="116"/>
        <v>65000</v>
      </c>
      <c r="AU94" s="246">
        <f t="shared" si="117"/>
        <v>65</v>
      </c>
      <c r="AV94" s="246"/>
      <c r="AW94" s="246">
        <f t="shared" si="118"/>
        <v>100000</v>
      </c>
      <c r="AX94" s="247">
        <f t="shared" si="119"/>
        <v>100</v>
      </c>
      <c r="AY94" s="98"/>
      <c r="AZ94" s="246">
        <f t="shared" si="120"/>
        <v>0</v>
      </c>
      <c r="BA94" s="247">
        <f t="shared" si="121"/>
        <v>100</v>
      </c>
      <c r="BB94" s="246">
        <f t="shared" si="122"/>
        <v>100000</v>
      </c>
      <c r="BC94" s="255"/>
    </row>
    <row r="95" spans="1:55" ht="19.5" customHeight="1">
      <c r="A95" s="15"/>
      <c r="B95" s="10"/>
      <c r="C95" s="10"/>
      <c r="D95" s="11"/>
      <c r="E95" s="16"/>
      <c r="F95" s="10"/>
      <c r="G95" s="18"/>
      <c r="H95" s="19"/>
      <c r="I95" s="20"/>
      <c r="J95" s="16"/>
      <c r="K95" s="10"/>
      <c r="L95" s="10"/>
      <c r="M95" s="202" t="s">
        <v>30</v>
      </c>
      <c r="N95" s="203" t="s">
        <v>158</v>
      </c>
      <c r="O95" s="205">
        <v>100000</v>
      </c>
      <c r="P95" s="205">
        <v>100000</v>
      </c>
      <c r="Q95" s="205">
        <v>100000</v>
      </c>
      <c r="R95" s="205">
        <v>100000</v>
      </c>
      <c r="S95" s="205"/>
      <c r="T95" s="205"/>
      <c r="U95" s="205">
        <v>11000</v>
      </c>
      <c r="V95" s="204">
        <f t="shared" si="98"/>
        <v>11000</v>
      </c>
      <c r="W95" s="204">
        <f t="shared" si="86"/>
        <v>11</v>
      </c>
      <c r="X95" s="156"/>
      <c r="Y95" s="205">
        <v>8000</v>
      </c>
      <c r="Z95" s="205">
        <v>8000</v>
      </c>
      <c r="AA95" s="205">
        <v>8000</v>
      </c>
      <c r="AB95" s="254">
        <f>Y95+Z95+AA95</f>
        <v>24000</v>
      </c>
      <c r="AC95" s="255">
        <f t="shared" si="111"/>
        <v>24</v>
      </c>
      <c r="AD95" s="156"/>
      <c r="AE95" s="254">
        <f t="shared" si="112"/>
        <v>35000</v>
      </c>
      <c r="AF95" s="255">
        <f t="shared" si="113"/>
        <v>35</v>
      </c>
      <c r="AG95" s="156"/>
      <c r="AH95" s="205">
        <v>12000</v>
      </c>
      <c r="AI95" s="205">
        <v>12000</v>
      </c>
      <c r="AJ95" s="205">
        <v>12000</v>
      </c>
      <c r="AK95" s="254">
        <f>AH95+AI95+AJ95</f>
        <v>36000</v>
      </c>
      <c r="AL95" s="255">
        <f t="shared" si="114"/>
        <v>36</v>
      </c>
      <c r="AM95" s="156"/>
      <c r="AN95" s="205">
        <v>11000</v>
      </c>
      <c r="AO95" s="205">
        <v>11000</v>
      </c>
      <c r="AP95" s="205">
        <v>7000</v>
      </c>
      <c r="AQ95" s="254">
        <f>AN95+AO95+AP95</f>
        <v>29000</v>
      </c>
      <c r="AR95" s="247">
        <f t="shared" si="115"/>
        <v>29</v>
      </c>
      <c r="AS95" s="156"/>
      <c r="AT95" s="254">
        <f t="shared" si="116"/>
        <v>65000</v>
      </c>
      <c r="AU95" s="254">
        <f t="shared" si="117"/>
        <v>65</v>
      </c>
      <c r="AV95" s="254"/>
      <c r="AW95" s="254">
        <f t="shared" si="118"/>
        <v>100000</v>
      </c>
      <c r="AX95" s="255">
        <f t="shared" si="119"/>
        <v>100</v>
      </c>
      <c r="AY95" s="156"/>
      <c r="AZ95" s="254">
        <f t="shared" si="120"/>
        <v>0</v>
      </c>
      <c r="BA95" s="255">
        <f t="shared" si="121"/>
        <v>100</v>
      </c>
      <c r="BB95" s="254">
        <f t="shared" si="122"/>
        <v>100000</v>
      </c>
      <c r="BC95" s="255"/>
    </row>
    <row r="96" spans="1:55" ht="19.5" customHeight="1">
      <c r="A96" s="15"/>
      <c r="B96" s="10"/>
      <c r="C96" s="10"/>
      <c r="D96" s="11"/>
      <c r="E96" s="16"/>
      <c r="F96" s="10"/>
      <c r="G96" s="18"/>
      <c r="H96" s="19"/>
      <c r="I96" s="20"/>
      <c r="J96" s="16"/>
      <c r="K96" s="10"/>
      <c r="L96" s="2">
        <v>9</v>
      </c>
      <c r="M96" s="8"/>
      <c r="N96" s="39" t="s">
        <v>81</v>
      </c>
      <c r="O96" s="160">
        <f t="shared" si="107"/>
        <v>100000</v>
      </c>
      <c r="P96" s="160">
        <f t="shared" si="107"/>
        <v>100000</v>
      </c>
      <c r="Q96" s="160">
        <f t="shared" si="107"/>
        <v>100000</v>
      </c>
      <c r="R96" s="160">
        <f t="shared" si="107"/>
        <v>100000</v>
      </c>
      <c r="S96" s="160">
        <f t="shared" si="107"/>
        <v>0</v>
      </c>
      <c r="T96" s="160">
        <f t="shared" si="107"/>
        <v>0</v>
      </c>
      <c r="U96" s="160">
        <f t="shared" si="107"/>
        <v>11000</v>
      </c>
      <c r="V96" s="42">
        <f t="shared" si="98"/>
        <v>11000</v>
      </c>
      <c r="W96" s="42">
        <f t="shared" si="86"/>
        <v>11</v>
      </c>
      <c r="X96" s="98"/>
      <c r="Y96" s="160">
        <f t="shared" si="108"/>
        <v>8000</v>
      </c>
      <c r="Z96" s="160">
        <f t="shared" si="108"/>
        <v>8000</v>
      </c>
      <c r="AA96" s="160">
        <f t="shared" si="108"/>
        <v>8000</v>
      </c>
      <c r="AB96" s="246">
        <f>Y96+Z96+AA96</f>
        <v>24000</v>
      </c>
      <c r="AC96" s="247">
        <f t="shared" si="111"/>
        <v>24</v>
      </c>
      <c r="AD96" s="98"/>
      <c r="AE96" s="246">
        <f t="shared" si="112"/>
        <v>35000</v>
      </c>
      <c r="AF96" s="247">
        <f t="shared" si="113"/>
        <v>35</v>
      </c>
      <c r="AG96" s="98"/>
      <c r="AH96" s="160">
        <f t="shared" si="109"/>
        <v>12000</v>
      </c>
      <c r="AI96" s="160">
        <f t="shared" si="109"/>
        <v>12000</v>
      </c>
      <c r="AJ96" s="160">
        <f t="shared" si="109"/>
        <v>12000</v>
      </c>
      <c r="AK96" s="246">
        <f>AH96+AI96+AJ96</f>
        <v>36000</v>
      </c>
      <c r="AL96" s="247">
        <f t="shared" si="114"/>
        <v>36</v>
      </c>
      <c r="AM96" s="98"/>
      <c r="AN96" s="160">
        <f t="shared" si="110"/>
        <v>11000</v>
      </c>
      <c r="AO96" s="160">
        <f t="shared" si="110"/>
        <v>11000</v>
      </c>
      <c r="AP96" s="160">
        <f t="shared" si="110"/>
        <v>7000</v>
      </c>
      <c r="AQ96" s="246">
        <f>AN96+AO96+AP96</f>
        <v>29000</v>
      </c>
      <c r="AR96" s="247">
        <f t="shared" si="115"/>
        <v>29</v>
      </c>
      <c r="AS96" s="98"/>
      <c r="AT96" s="246">
        <f t="shared" si="116"/>
        <v>65000</v>
      </c>
      <c r="AU96" s="246">
        <f t="shared" si="117"/>
        <v>65</v>
      </c>
      <c r="AV96" s="246"/>
      <c r="AW96" s="246">
        <f t="shared" si="118"/>
        <v>100000</v>
      </c>
      <c r="AX96" s="247">
        <f t="shared" si="119"/>
        <v>100</v>
      </c>
      <c r="AY96" s="98"/>
      <c r="AZ96" s="246">
        <f t="shared" si="120"/>
        <v>0</v>
      </c>
      <c r="BA96" s="247">
        <f t="shared" si="121"/>
        <v>100</v>
      </c>
      <c r="BB96" s="246">
        <f t="shared" si="122"/>
        <v>100000</v>
      </c>
      <c r="BC96" s="255"/>
    </row>
    <row r="97" spans="1:55" ht="19.5" customHeight="1">
      <c r="A97" s="15"/>
      <c r="B97" s="10"/>
      <c r="C97" s="10"/>
      <c r="D97" s="11"/>
      <c r="E97" s="16"/>
      <c r="F97" s="10"/>
      <c r="G97" s="18"/>
      <c r="H97" s="19"/>
      <c r="I97" s="20"/>
      <c r="J97" s="16"/>
      <c r="K97" s="10"/>
      <c r="L97" s="10"/>
      <c r="M97" s="202"/>
      <c r="N97" s="203" t="s">
        <v>159</v>
      </c>
      <c r="O97" s="205">
        <v>100000</v>
      </c>
      <c r="P97" s="205">
        <v>100000</v>
      </c>
      <c r="Q97" s="205">
        <v>100000</v>
      </c>
      <c r="R97" s="205">
        <v>100000</v>
      </c>
      <c r="S97" s="205"/>
      <c r="T97" s="205"/>
      <c r="U97" s="205">
        <v>11000</v>
      </c>
      <c r="V97" s="204">
        <f t="shared" si="98"/>
        <v>11000</v>
      </c>
      <c r="W97" s="204">
        <f t="shared" si="86"/>
        <v>11</v>
      </c>
      <c r="X97" s="156"/>
      <c r="Y97" s="205">
        <v>8000</v>
      </c>
      <c r="Z97" s="205">
        <v>8000</v>
      </c>
      <c r="AA97" s="205">
        <v>8000</v>
      </c>
      <c r="AB97" s="254">
        <f>Y97+Z97+AA97</f>
        <v>24000</v>
      </c>
      <c r="AC97" s="255">
        <f t="shared" si="111"/>
        <v>24</v>
      </c>
      <c r="AD97" s="156"/>
      <c r="AE97" s="254">
        <f t="shared" si="112"/>
        <v>35000</v>
      </c>
      <c r="AF97" s="255">
        <f t="shared" si="113"/>
        <v>35</v>
      </c>
      <c r="AG97" s="156"/>
      <c r="AH97" s="205">
        <v>12000</v>
      </c>
      <c r="AI97" s="205">
        <v>12000</v>
      </c>
      <c r="AJ97" s="205">
        <v>12000</v>
      </c>
      <c r="AK97" s="254">
        <f>AH97+AI97+AJ97</f>
        <v>36000</v>
      </c>
      <c r="AL97" s="255">
        <f t="shared" si="114"/>
        <v>36</v>
      </c>
      <c r="AM97" s="156"/>
      <c r="AN97" s="205">
        <v>11000</v>
      </c>
      <c r="AO97" s="205">
        <v>11000</v>
      </c>
      <c r="AP97" s="205">
        <v>7000</v>
      </c>
      <c r="AQ97" s="254">
        <f>AN97+AO97+AP97</f>
        <v>29000</v>
      </c>
      <c r="AR97" s="247">
        <f t="shared" si="115"/>
        <v>29</v>
      </c>
      <c r="AS97" s="156"/>
      <c r="AT97" s="254">
        <f t="shared" si="116"/>
        <v>65000</v>
      </c>
      <c r="AU97" s="254">
        <f t="shared" si="117"/>
        <v>65</v>
      </c>
      <c r="AV97" s="254"/>
      <c r="AW97" s="254">
        <f t="shared" si="118"/>
        <v>100000</v>
      </c>
      <c r="AX97" s="255">
        <f t="shared" si="119"/>
        <v>100</v>
      </c>
      <c r="AY97" s="156"/>
      <c r="AZ97" s="254">
        <f t="shared" si="120"/>
        <v>0</v>
      </c>
      <c r="BA97" s="255">
        <f t="shared" si="121"/>
        <v>100</v>
      </c>
      <c r="BB97" s="254">
        <f t="shared" si="122"/>
        <v>100000</v>
      </c>
      <c r="BC97" s="255"/>
    </row>
    <row r="98" spans="1:55" ht="19.5" customHeight="1">
      <c r="A98" s="15"/>
      <c r="B98" s="10"/>
      <c r="C98" s="10"/>
      <c r="D98" s="11"/>
      <c r="E98" s="16"/>
      <c r="F98" s="10"/>
      <c r="G98" s="18"/>
      <c r="H98" s="19"/>
      <c r="I98" s="20"/>
      <c r="J98" s="16"/>
      <c r="K98" s="292">
        <v>3</v>
      </c>
      <c r="L98" s="3"/>
      <c r="M98" s="8"/>
      <c r="N98" s="40" t="s">
        <v>15</v>
      </c>
      <c r="O98" s="158">
        <f aca="true" t="shared" si="123" ref="O98:U98">O99+O101</f>
        <v>500000</v>
      </c>
      <c r="P98" s="158">
        <f t="shared" si="123"/>
        <v>500000</v>
      </c>
      <c r="Q98" s="158">
        <f t="shared" si="123"/>
        <v>500000</v>
      </c>
      <c r="R98" s="158">
        <f t="shared" si="123"/>
        <v>500000</v>
      </c>
      <c r="S98" s="158">
        <f t="shared" si="123"/>
        <v>0</v>
      </c>
      <c r="T98" s="158">
        <f t="shared" si="123"/>
        <v>18000</v>
      </c>
      <c r="U98" s="158">
        <f t="shared" si="123"/>
        <v>62000</v>
      </c>
      <c r="V98" s="44">
        <f t="shared" si="98"/>
        <v>80000</v>
      </c>
      <c r="W98" s="44">
        <f t="shared" si="86"/>
        <v>16</v>
      </c>
      <c r="X98" s="98"/>
      <c r="Y98" s="158">
        <f>Y99+Y101</f>
        <v>37000</v>
      </c>
      <c r="Z98" s="158">
        <f>Z99+Z101</f>
        <v>37000</v>
      </c>
      <c r="AA98" s="158">
        <f>AA99+AA101</f>
        <v>37000</v>
      </c>
      <c r="AB98" s="244">
        <f t="shared" si="99"/>
        <v>111000</v>
      </c>
      <c r="AC98" s="245">
        <f t="shared" si="87"/>
        <v>22.2</v>
      </c>
      <c r="AD98" s="98"/>
      <c r="AE98" s="244">
        <f t="shared" si="100"/>
        <v>191000</v>
      </c>
      <c r="AF98" s="245">
        <f t="shared" si="88"/>
        <v>38.2</v>
      </c>
      <c r="AG98" s="98"/>
      <c r="AH98" s="158">
        <f>AH99+AH101</f>
        <v>60000</v>
      </c>
      <c r="AI98" s="158">
        <f>AI99+AI101</f>
        <v>60000</v>
      </c>
      <c r="AJ98" s="158">
        <f>AJ99+AJ101</f>
        <v>65000</v>
      </c>
      <c r="AK98" s="244">
        <f t="shared" si="101"/>
        <v>185000</v>
      </c>
      <c r="AL98" s="245">
        <f t="shared" si="89"/>
        <v>37</v>
      </c>
      <c r="AM98" s="98"/>
      <c r="AN98" s="158">
        <f>AN99+AN101</f>
        <v>40000</v>
      </c>
      <c r="AO98" s="158">
        <f>AO99+AO101</f>
        <v>40000</v>
      </c>
      <c r="AP98" s="158">
        <f>AP99+AP101</f>
        <v>44000</v>
      </c>
      <c r="AQ98" s="244">
        <f t="shared" si="102"/>
        <v>124000</v>
      </c>
      <c r="AR98" s="245">
        <f t="shared" si="90"/>
        <v>24.8</v>
      </c>
      <c r="AS98" s="98"/>
      <c r="AT98" s="244">
        <f t="shared" si="103"/>
        <v>309000</v>
      </c>
      <c r="AU98" s="244">
        <f t="shared" si="95"/>
        <v>61.8</v>
      </c>
      <c r="AV98" s="244"/>
      <c r="AW98" s="244">
        <f t="shared" si="104"/>
        <v>500000</v>
      </c>
      <c r="AX98" s="245">
        <f t="shared" si="91"/>
        <v>100</v>
      </c>
      <c r="AY98" s="98"/>
      <c r="AZ98" s="244">
        <f t="shared" si="105"/>
        <v>0</v>
      </c>
      <c r="BA98" s="245">
        <f t="shared" si="96"/>
        <v>100</v>
      </c>
      <c r="BB98" s="244">
        <f t="shared" si="106"/>
        <v>500000</v>
      </c>
      <c r="BC98" s="251"/>
    </row>
    <row r="99" spans="1:55" ht="19.5" customHeight="1">
      <c r="A99" s="15"/>
      <c r="B99" s="10"/>
      <c r="C99" s="10"/>
      <c r="D99" s="11"/>
      <c r="E99" s="16"/>
      <c r="F99" s="10"/>
      <c r="G99" s="18"/>
      <c r="H99" s="19"/>
      <c r="I99" s="20"/>
      <c r="J99" s="16"/>
      <c r="K99" s="10"/>
      <c r="L99" s="2">
        <v>1</v>
      </c>
      <c r="M99" s="8"/>
      <c r="N99" s="39" t="s">
        <v>86</v>
      </c>
      <c r="O99" s="160">
        <f aca="true" t="shared" si="124" ref="O99:U101">O100</f>
        <v>200000</v>
      </c>
      <c r="P99" s="160">
        <f t="shared" si="124"/>
        <v>200000</v>
      </c>
      <c r="Q99" s="160">
        <f t="shared" si="124"/>
        <v>200000</v>
      </c>
      <c r="R99" s="160">
        <f t="shared" si="124"/>
        <v>200000</v>
      </c>
      <c r="S99" s="160">
        <f t="shared" si="124"/>
        <v>0</v>
      </c>
      <c r="T99" s="160">
        <f t="shared" si="124"/>
        <v>8000</v>
      </c>
      <c r="U99" s="160">
        <f t="shared" si="124"/>
        <v>26000</v>
      </c>
      <c r="V99" s="42">
        <f t="shared" si="98"/>
        <v>34000</v>
      </c>
      <c r="W99" s="42">
        <f t="shared" si="86"/>
        <v>17</v>
      </c>
      <c r="X99" s="98"/>
      <c r="Y99" s="160">
        <f aca="true" t="shared" si="125" ref="Y99:AA101">Y100</f>
        <v>14000</v>
      </c>
      <c r="Z99" s="160">
        <f t="shared" si="125"/>
        <v>14000</v>
      </c>
      <c r="AA99" s="160">
        <f t="shared" si="125"/>
        <v>14000</v>
      </c>
      <c r="AB99" s="246">
        <f t="shared" si="99"/>
        <v>42000</v>
      </c>
      <c r="AC99" s="247">
        <f t="shared" si="87"/>
        <v>21</v>
      </c>
      <c r="AD99" s="98"/>
      <c r="AE99" s="246">
        <f t="shared" si="100"/>
        <v>76000</v>
      </c>
      <c r="AF99" s="247">
        <f t="shared" si="88"/>
        <v>38</v>
      </c>
      <c r="AG99" s="98"/>
      <c r="AH99" s="160">
        <f aca="true" t="shared" si="126" ref="AH99:AJ101">AH100</f>
        <v>25000</v>
      </c>
      <c r="AI99" s="160">
        <f t="shared" si="126"/>
        <v>25000</v>
      </c>
      <c r="AJ99" s="160">
        <f t="shared" si="126"/>
        <v>25000</v>
      </c>
      <c r="AK99" s="246">
        <f t="shared" si="101"/>
        <v>75000</v>
      </c>
      <c r="AL99" s="247">
        <f t="shared" si="89"/>
        <v>37.5</v>
      </c>
      <c r="AM99" s="98"/>
      <c r="AN99" s="160">
        <f aca="true" t="shared" si="127" ref="AN99:AP101">AN100</f>
        <v>15000</v>
      </c>
      <c r="AO99" s="160">
        <f t="shared" si="127"/>
        <v>15000</v>
      </c>
      <c r="AP99" s="160">
        <f t="shared" si="127"/>
        <v>19000</v>
      </c>
      <c r="AQ99" s="246">
        <f t="shared" si="102"/>
        <v>49000</v>
      </c>
      <c r="AR99" s="247">
        <f t="shared" si="90"/>
        <v>24.5</v>
      </c>
      <c r="AS99" s="98"/>
      <c r="AT99" s="246">
        <f t="shared" si="103"/>
        <v>124000</v>
      </c>
      <c r="AU99" s="246">
        <f t="shared" si="95"/>
        <v>62</v>
      </c>
      <c r="AV99" s="246"/>
      <c r="AW99" s="246">
        <f t="shared" si="104"/>
        <v>200000</v>
      </c>
      <c r="AX99" s="247">
        <f t="shared" si="91"/>
        <v>100</v>
      </c>
      <c r="AY99" s="98"/>
      <c r="AZ99" s="246">
        <f t="shared" si="105"/>
        <v>0</v>
      </c>
      <c r="BA99" s="247">
        <f t="shared" si="96"/>
        <v>100</v>
      </c>
      <c r="BB99" s="246">
        <f t="shared" si="106"/>
        <v>200000</v>
      </c>
      <c r="BC99" s="253"/>
    </row>
    <row r="100" spans="1:55" ht="19.5" customHeight="1">
      <c r="A100" s="15"/>
      <c r="B100" s="10"/>
      <c r="C100" s="10"/>
      <c r="D100" s="11"/>
      <c r="E100" s="16"/>
      <c r="F100" s="10"/>
      <c r="G100" s="18"/>
      <c r="H100" s="19"/>
      <c r="I100" s="20"/>
      <c r="J100" s="16"/>
      <c r="K100" s="10"/>
      <c r="L100" s="10"/>
      <c r="M100" s="202" t="s">
        <v>30</v>
      </c>
      <c r="N100" s="203" t="s">
        <v>121</v>
      </c>
      <c r="O100" s="205">
        <v>200000</v>
      </c>
      <c r="P100" s="205">
        <v>200000</v>
      </c>
      <c r="Q100" s="205">
        <v>200000</v>
      </c>
      <c r="R100" s="205">
        <v>200000</v>
      </c>
      <c r="S100" s="205"/>
      <c r="T100" s="205">
        <v>8000</v>
      </c>
      <c r="U100" s="205">
        <v>26000</v>
      </c>
      <c r="V100" s="204">
        <f t="shared" si="98"/>
        <v>34000</v>
      </c>
      <c r="W100" s="204">
        <f t="shared" si="86"/>
        <v>17</v>
      </c>
      <c r="X100" s="156"/>
      <c r="Y100" s="205">
        <v>14000</v>
      </c>
      <c r="Z100" s="205">
        <v>14000</v>
      </c>
      <c r="AA100" s="205">
        <v>14000</v>
      </c>
      <c r="AB100" s="254">
        <f t="shared" si="99"/>
        <v>42000</v>
      </c>
      <c r="AC100" s="255">
        <f t="shared" si="87"/>
        <v>21</v>
      </c>
      <c r="AD100" s="156"/>
      <c r="AE100" s="254">
        <f t="shared" si="100"/>
        <v>76000</v>
      </c>
      <c r="AF100" s="255">
        <f t="shared" si="88"/>
        <v>38</v>
      </c>
      <c r="AG100" s="156"/>
      <c r="AH100" s="205">
        <v>25000</v>
      </c>
      <c r="AI100" s="205">
        <v>25000</v>
      </c>
      <c r="AJ100" s="205">
        <v>25000</v>
      </c>
      <c r="AK100" s="254">
        <f t="shared" si="101"/>
        <v>75000</v>
      </c>
      <c r="AL100" s="255">
        <f t="shared" si="89"/>
        <v>37.5</v>
      </c>
      <c r="AM100" s="156"/>
      <c r="AN100" s="205">
        <v>15000</v>
      </c>
      <c r="AO100" s="205">
        <v>15000</v>
      </c>
      <c r="AP100" s="205">
        <v>19000</v>
      </c>
      <c r="AQ100" s="254">
        <f t="shared" si="102"/>
        <v>49000</v>
      </c>
      <c r="AR100" s="255">
        <f t="shared" si="90"/>
        <v>24.5</v>
      </c>
      <c r="AS100" s="156"/>
      <c r="AT100" s="254">
        <f t="shared" si="103"/>
        <v>124000</v>
      </c>
      <c r="AU100" s="254">
        <f t="shared" si="95"/>
        <v>62</v>
      </c>
      <c r="AV100" s="254"/>
      <c r="AW100" s="254">
        <f t="shared" si="104"/>
        <v>200000</v>
      </c>
      <c r="AX100" s="255">
        <f t="shared" si="91"/>
        <v>100</v>
      </c>
      <c r="AY100" s="156"/>
      <c r="AZ100" s="254">
        <f t="shared" si="105"/>
        <v>0</v>
      </c>
      <c r="BA100" s="255">
        <f t="shared" si="96"/>
        <v>100</v>
      </c>
      <c r="BB100" s="254">
        <f t="shared" si="106"/>
        <v>200000</v>
      </c>
      <c r="BC100" s="255"/>
    </row>
    <row r="101" spans="1:55" ht="19.5" customHeight="1">
      <c r="A101" s="15"/>
      <c r="B101" s="10"/>
      <c r="C101" s="10"/>
      <c r="D101" s="11"/>
      <c r="E101" s="16"/>
      <c r="F101" s="10"/>
      <c r="G101" s="18"/>
      <c r="H101" s="19"/>
      <c r="I101" s="20"/>
      <c r="J101" s="16"/>
      <c r="K101" s="10"/>
      <c r="L101" s="2">
        <v>3</v>
      </c>
      <c r="M101" s="8"/>
      <c r="N101" s="39" t="s">
        <v>82</v>
      </c>
      <c r="O101" s="160">
        <f t="shared" si="124"/>
        <v>300000</v>
      </c>
      <c r="P101" s="160">
        <f t="shared" si="124"/>
        <v>300000</v>
      </c>
      <c r="Q101" s="160">
        <f t="shared" si="124"/>
        <v>300000</v>
      </c>
      <c r="R101" s="160">
        <f t="shared" si="124"/>
        <v>300000</v>
      </c>
      <c r="S101" s="160">
        <f t="shared" si="124"/>
        <v>0</v>
      </c>
      <c r="T101" s="160">
        <f t="shared" si="124"/>
        <v>10000</v>
      </c>
      <c r="U101" s="160">
        <f t="shared" si="124"/>
        <v>36000</v>
      </c>
      <c r="V101" s="42">
        <f t="shared" si="98"/>
        <v>46000</v>
      </c>
      <c r="W101" s="42">
        <f t="shared" si="86"/>
        <v>15.333333333333334</v>
      </c>
      <c r="X101" s="98"/>
      <c r="Y101" s="160">
        <f t="shared" si="125"/>
        <v>23000</v>
      </c>
      <c r="Z101" s="160">
        <f t="shared" si="125"/>
        <v>23000</v>
      </c>
      <c r="AA101" s="160">
        <f t="shared" si="125"/>
        <v>23000</v>
      </c>
      <c r="AB101" s="246">
        <f t="shared" si="99"/>
        <v>69000</v>
      </c>
      <c r="AC101" s="247">
        <f t="shared" si="87"/>
        <v>23</v>
      </c>
      <c r="AD101" s="98"/>
      <c r="AE101" s="246">
        <f t="shared" si="100"/>
        <v>115000</v>
      </c>
      <c r="AF101" s="247">
        <f t="shared" si="88"/>
        <v>38.333333333333336</v>
      </c>
      <c r="AG101" s="98"/>
      <c r="AH101" s="160">
        <f t="shared" si="126"/>
        <v>35000</v>
      </c>
      <c r="AI101" s="160">
        <f t="shared" si="126"/>
        <v>35000</v>
      </c>
      <c r="AJ101" s="160">
        <f t="shared" si="126"/>
        <v>40000</v>
      </c>
      <c r="AK101" s="246">
        <f t="shared" si="101"/>
        <v>110000</v>
      </c>
      <c r="AL101" s="247">
        <f t="shared" si="89"/>
        <v>36.666666666666664</v>
      </c>
      <c r="AM101" s="98"/>
      <c r="AN101" s="160">
        <f t="shared" si="127"/>
        <v>25000</v>
      </c>
      <c r="AO101" s="160">
        <f t="shared" si="127"/>
        <v>25000</v>
      </c>
      <c r="AP101" s="160">
        <f t="shared" si="127"/>
        <v>25000</v>
      </c>
      <c r="AQ101" s="246">
        <f t="shared" si="102"/>
        <v>75000</v>
      </c>
      <c r="AR101" s="247">
        <f t="shared" si="90"/>
        <v>25</v>
      </c>
      <c r="AS101" s="98"/>
      <c r="AT101" s="246">
        <f t="shared" si="103"/>
        <v>185000</v>
      </c>
      <c r="AU101" s="246">
        <f t="shared" si="95"/>
        <v>61.666666666666664</v>
      </c>
      <c r="AV101" s="244"/>
      <c r="AW101" s="246">
        <f t="shared" si="104"/>
        <v>300000</v>
      </c>
      <c r="AX101" s="247">
        <f t="shared" si="91"/>
        <v>100</v>
      </c>
      <c r="AY101" s="98"/>
      <c r="AZ101" s="246">
        <f t="shared" si="105"/>
        <v>0</v>
      </c>
      <c r="BA101" s="247">
        <f t="shared" si="96"/>
        <v>100</v>
      </c>
      <c r="BB101" s="246">
        <f t="shared" si="106"/>
        <v>300000</v>
      </c>
      <c r="BC101" s="253"/>
    </row>
    <row r="102" spans="1:55" ht="19.5" customHeight="1">
      <c r="A102" s="15"/>
      <c r="B102" s="10"/>
      <c r="C102" s="10"/>
      <c r="D102" s="11"/>
      <c r="E102" s="16"/>
      <c r="F102" s="10"/>
      <c r="G102" s="18"/>
      <c r="H102" s="19"/>
      <c r="I102" s="20"/>
      <c r="J102" s="16"/>
      <c r="K102" s="10"/>
      <c r="L102" s="10"/>
      <c r="M102" s="202" t="s">
        <v>30</v>
      </c>
      <c r="N102" s="203" t="s">
        <v>122</v>
      </c>
      <c r="O102" s="205">
        <v>300000</v>
      </c>
      <c r="P102" s="205">
        <v>300000</v>
      </c>
      <c r="Q102" s="205">
        <v>300000</v>
      </c>
      <c r="R102" s="205">
        <v>300000</v>
      </c>
      <c r="S102" s="205"/>
      <c r="T102" s="205">
        <v>10000</v>
      </c>
      <c r="U102" s="205">
        <v>36000</v>
      </c>
      <c r="V102" s="204">
        <f t="shared" si="98"/>
        <v>46000</v>
      </c>
      <c r="W102" s="204">
        <f t="shared" si="86"/>
        <v>15.333333333333334</v>
      </c>
      <c r="X102" s="156"/>
      <c r="Y102" s="205">
        <v>23000</v>
      </c>
      <c r="Z102" s="205">
        <v>23000</v>
      </c>
      <c r="AA102" s="205">
        <v>23000</v>
      </c>
      <c r="AB102" s="254">
        <f t="shared" si="99"/>
        <v>69000</v>
      </c>
      <c r="AC102" s="255">
        <f t="shared" si="87"/>
        <v>23</v>
      </c>
      <c r="AD102" s="156"/>
      <c r="AE102" s="254">
        <f t="shared" si="100"/>
        <v>115000</v>
      </c>
      <c r="AF102" s="255">
        <f t="shared" si="88"/>
        <v>38.333333333333336</v>
      </c>
      <c r="AG102" s="156"/>
      <c r="AH102" s="205">
        <v>35000</v>
      </c>
      <c r="AI102" s="205">
        <v>35000</v>
      </c>
      <c r="AJ102" s="205">
        <v>40000</v>
      </c>
      <c r="AK102" s="254">
        <f t="shared" si="101"/>
        <v>110000</v>
      </c>
      <c r="AL102" s="255">
        <f t="shared" si="89"/>
        <v>36.666666666666664</v>
      </c>
      <c r="AM102" s="156"/>
      <c r="AN102" s="205">
        <v>25000</v>
      </c>
      <c r="AO102" s="205">
        <v>25000</v>
      </c>
      <c r="AP102" s="205">
        <v>25000</v>
      </c>
      <c r="AQ102" s="254">
        <f t="shared" si="102"/>
        <v>75000</v>
      </c>
      <c r="AR102" s="255">
        <f t="shared" si="90"/>
        <v>25</v>
      </c>
      <c r="AS102" s="156"/>
      <c r="AT102" s="254">
        <f t="shared" si="103"/>
        <v>185000</v>
      </c>
      <c r="AU102" s="254">
        <f t="shared" si="95"/>
        <v>61.666666666666664</v>
      </c>
      <c r="AV102" s="252"/>
      <c r="AW102" s="254">
        <f t="shared" si="104"/>
        <v>300000</v>
      </c>
      <c r="AX102" s="255">
        <f t="shared" si="91"/>
        <v>100</v>
      </c>
      <c r="AY102" s="156"/>
      <c r="AZ102" s="254">
        <f t="shared" si="105"/>
        <v>0</v>
      </c>
      <c r="BA102" s="255">
        <f t="shared" si="96"/>
        <v>100</v>
      </c>
      <c r="BB102" s="254">
        <f t="shared" si="106"/>
        <v>300000</v>
      </c>
      <c r="BC102" s="255"/>
    </row>
    <row r="103" spans="1:55" ht="19.5" customHeight="1">
      <c r="A103" s="15"/>
      <c r="B103" s="10"/>
      <c r="C103" s="10"/>
      <c r="D103" s="11"/>
      <c r="E103" s="16"/>
      <c r="F103" s="10"/>
      <c r="G103" s="18"/>
      <c r="H103" s="19"/>
      <c r="I103" s="20"/>
      <c r="J103" s="16"/>
      <c r="K103" s="292">
        <v>6</v>
      </c>
      <c r="L103" s="3"/>
      <c r="M103" s="8"/>
      <c r="N103" s="40" t="s">
        <v>22</v>
      </c>
      <c r="O103" s="158">
        <f aca="true" t="shared" si="128" ref="O103:U107">O104</f>
        <v>50000</v>
      </c>
      <c r="P103" s="158">
        <f t="shared" si="128"/>
        <v>50000</v>
      </c>
      <c r="Q103" s="158">
        <f t="shared" si="128"/>
        <v>50000</v>
      </c>
      <c r="R103" s="158">
        <f t="shared" si="128"/>
        <v>50000</v>
      </c>
      <c r="S103" s="158">
        <f t="shared" si="128"/>
        <v>0</v>
      </c>
      <c r="T103" s="158">
        <f t="shared" si="128"/>
        <v>0</v>
      </c>
      <c r="U103" s="158">
        <f t="shared" si="128"/>
        <v>8000</v>
      </c>
      <c r="V103" s="44">
        <f t="shared" si="98"/>
        <v>8000</v>
      </c>
      <c r="W103" s="44">
        <f t="shared" si="86"/>
        <v>16</v>
      </c>
      <c r="X103" s="98"/>
      <c r="Y103" s="158">
        <f aca="true" t="shared" si="129" ref="Y103:AA107">Y104</f>
        <v>4000</v>
      </c>
      <c r="Z103" s="158">
        <f t="shared" si="129"/>
        <v>4000</v>
      </c>
      <c r="AA103" s="158">
        <f t="shared" si="129"/>
        <v>4000</v>
      </c>
      <c r="AB103" s="244">
        <f t="shared" si="99"/>
        <v>12000</v>
      </c>
      <c r="AC103" s="245">
        <f t="shared" si="87"/>
        <v>24</v>
      </c>
      <c r="AD103" s="98"/>
      <c r="AE103" s="244">
        <f t="shared" si="100"/>
        <v>20000</v>
      </c>
      <c r="AF103" s="245">
        <f t="shared" si="88"/>
        <v>40</v>
      </c>
      <c r="AG103" s="98"/>
      <c r="AH103" s="158">
        <f aca="true" t="shared" si="130" ref="AH103:AJ107">AH104</f>
        <v>6000</v>
      </c>
      <c r="AI103" s="158">
        <f t="shared" si="130"/>
        <v>6000</v>
      </c>
      <c r="AJ103" s="158">
        <f t="shared" si="130"/>
        <v>7000</v>
      </c>
      <c r="AK103" s="244">
        <f t="shared" si="101"/>
        <v>19000</v>
      </c>
      <c r="AL103" s="245">
        <f t="shared" si="89"/>
        <v>38</v>
      </c>
      <c r="AM103" s="98"/>
      <c r="AN103" s="158">
        <f aca="true" t="shared" si="131" ref="AN103:AP107">AN104</f>
        <v>4000</v>
      </c>
      <c r="AO103" s="158">
        <f t="shared" si="131"/>
        <v>4000</v>
      </c>
      <c r="AP103" s="158">
        <f t="shared" si="131"/>
        <v>3000</v>
      </c>
      <c r="AQ103" s="244">
        <f t="shared" si="102"/>
        <v>11000</v>
      </c>
      <c r="AR103" s="245">
        <f t="shared" si="90"/>
        <v>22</v>
      </c>
      <c r="AS103" s="98"/>
      <c r="AT103" s="244">
        <f t="shared" si="103"/>
        <v>30000</v>
      </c>
      <c r="AU103" s="244">
        <f t="shared" si="95"/>
        <v>60</v>
      </c>
      <c r="AV103" s="242"/>
      <c r="AW103" s="244">
        <f t="shared" si="104"/>
        <v>50000</v>
      </c>
      <c r="AX103" s="245">
        <f t="shared" si="91"/>
        <v>100</v>
      </c>
      <c r="AY103" s="98"/>
      <c r="AZ103" s="244">
        <f t="shared" si="105"/>
        <v>0</v>
      </c>
      <c r="BA103" s="245">
        <f t="shared" si="96"/>
        <v>100</v>
      </c>
      <c r="BB103" s="244">
        <f t="shared" si="106"/>
        <v>50000</v>
      </c>
      <c r="BC103" s="251"/>
    </row>
    <row r="104" spans="1:55" ht="19.5" customHeight="1">
      <c r="A104" s="15"/>
      <c r="B104" s="10"/>
      <c r="C104" s="10"/>
      <c r="D104" s="11"/>
      <c r="E104" s="16"/>
      <c r="F104" s="10"/>
      <c r="G104" s="18"/>
      <c r="H104" s="19"/>
      <c r="I104" s="20"/>
      <c r="J104" s="16"/>
      <c r="K104" s="10"/>
      <c r="L104" s="2">
        <v>7</v>
      </c>
      <c r="M104" s="8"/>
      <c r="N104" s="39" t="s">
        <v>123</v>
      </c>
      <c r="O104" s="160">
        <f t="shared" si="128"/>
        <v>50000</v>
      </c>
      <c r="P104" s="160">
        <f t="shared" si="128"/>
        <v>50000</v>
      </c>
      <c r="Q104" s="160">
        <f t="shared" si="128"/>
        <v>50000</v>
      </c>
      <c r="R104" s="160">
        <f t="shared" si="128"/>
        <v>50000</v>
      </c>
      <c r="S104" s="160">
        <f t="shared" si="128"/>
        <v>0</v>
      </c>
      <c r="T104" s="160">
        <f t="shared" si="128"/>
        <v>0</v>
      </c>
      <c r="U104" s="160">
        <f t="shared" si="128"/>
        <v>8000</v>
      </c>
      <c r="V104" s="42">
        <f t="shared" si="98"/>
        <v>8000</v>
      </c>
      <c r="W104" s="42">
        <f t="shared" si="86"/>
        <v>16</v>
      </c>
      <c r="X104" s="98"/>
      <c r="Y104" s="160">
        <f t="shared" si="129"/>
        <v>4000</v>
      </c>
      <c r="Z104" s="160">
        <f t="shared" si="129"/>
        <v>4000</v>
      </c>
      <c r="AA104" s="160">
        <f t="shared" si="129"/>
        <v>4000</v>
      </c>
      <c r="AB104" s="246">
        <f t="shared" si="99"/>
        <v>12000</v>
      </c>
      <c r="AC104" s="247">
        <f t="shared" si="87"/>
        <v>24</v>
      </c>
      <c r="AD104" s="98"/>
      <c r="AE104" s="246">
        <f t="shared" si="100"/>
        <v>20000</v>
      </c>
      <c r="AF104" s="247">
        <f t="shared" si="88"/>
        <v>40</v>
      </c>
      <c r="AG104" s="98"/>
      <c r="AH104" s="160">
        <f t="shared" si="130"/>
        <v>6000</v>
      </c>
      <c r="AI104" s="160">
        <f t="shared" si="130"/>
        <v>6000</v>
      </c>
      <c r="AJ104" s="160">
        <f t="shared" si="130"/>
        <v>7000</v>
      </c>
      <c r="AK104" s="246">
        <f t="shared" si="101"/>
        <v>19000</v>
      </c>
      <c r="AL104" s="247">
        <f t="shared" si="89"/>
        <v>38</v>
      </c>
      <c r="AM104" s="98"/>
      <c r="AN104" s="160">
        <f t="shared" si="131"/>
        <v>4000</v>
      </c>
      <c r="AO104" s="160">
        <f t="shared" si="131"/>
        <v>4000</v>
      </c>
      <c r="AP104" s="160">
        <f t="shared" si="131"/>
        <v>3000</v>
      </c>
      <c r="AQ104" s="246">
        <f t="shared" si="102"/>
        <v>11000</v>
      </c>
      <c r="AR104" s="247">
        <f t="shared" si="90"/>
        <v>22</v>
      </c>
      <c r="AS104" s="98"/>
      <c r="AT104" s="246">
        <f t="shared" si="103"/>
        <v>30000</v>
      </c>
      <c r="AU104" s="246">
        <f t="shared" si="95"/>
        <v>60</v>
      </c>
      <c r="AV104" s="244"/>
      <c r="AW104" s="246">
        <f t="shared" si="104"/>
        <v>50000</v>
      </c>
      <c r="AX104" s="247">
        <f t="shared" si="91"/>
        <v>100</v>
      </c>
      <c r="AY104" s="98"/>
      <c r="AZ104" s="246">
        <f t="shared" si="105"/>
        <v>0</v>
      </c>
      <c r="BA104" s="247">
        <f t="shared" si="96"/>
        <v>100</v>
      </c>
      <c r="BB104" s="246">
        <f t="shared" si="106"/>
        <v>50000</v>
      </c>
      <c r="BC104" s="253"/>
    </row>
    <row r="105" spans="1:55" ht="19.5" customHeight="1">
      <c r="A105" s="15"/>
      <c r="B105" s="10"/>
      <c r="C105" s="10"/>
      <c r="D105" s="11"/>
      <c r="E105" s="16"/>
      <c r="F105" s="10"/>
      <c r="G105" s="18"/>
      <c r="H105" s="19"/>
      <c r="I105" s="20"/>
      <c r="J105" s="16"/>
      <c r="K105" s="10"/>
      <c r="L105" s="10"/>
      <c r="M105" s="202" t="s">
        <v>30</v>
      </c>
      <c r="N105" s="203" t="s">
        <v>124</v>
      </c>
      <c r="O105" s="205">
        <v>50000</v>
      </c>
      <c r="P105" s="205">
        <v>50000</v>
      </c>
      <c r="Q105" s="205">
        <v>50000</v>
      </c>
      <c r="R105" s="205">
        <v>50000</v>
      </c>
      <c r="S105" s="205"/>
      <c r="T105" s="205"/>
      <c r="U105" s="205">
        <v>8000</v>
      </c>
      <c r="V105" s="204">
        <f t="shared" si="98"/>
        <v>8000</v>
      </c>
      <c r="W105" s="204">
        <f t="shared" si="86"/>
        <v>16</v>
      </c>
      <c r="X105" s="156"/>
      <c r="Y105" s="205">
        <v>4000</v>
      </c>
      <c r="Z105" s="205">
        <v>4000</v>
      </c>
      <c r="AA105" s="205">
        <v>4000</v>
      </c>
      <c r="AB105" s="254">
        <f t="shared" si="99"/>
        <v>12000</v>
      </c>
      <c r="AC105" s="255">
        <f t="shared" si="87"/>
        <v>24</v>
      </c>
      <c r="AD105" s="156"/>
      <c r="AE105" s="254">
        <f t="shared" si="100"/>
        <v>20000</v>
      </c>
      <c r="AF105" s="255">
        <f t="shared" si="88"/>
        <v>40</v>
      </c>
      <c r="AG105" s="156"/>
      <c r="AH105" s="205">
        <v>6000</v>
      </c>
      <c r="AI105" s="205">
        <v>6000</v>
      </c>
      <c r="AJ105" s="205">
        <v>7000</v>
      </c>
      <c r="AK105" s="254">
        <f t="shared" si="101"/>
        <v>19000</v>
      </c>
      <c r="AL105" s="255">
        <f t="shared" si="89"/>
        <v>38</v>
      </c>
      <c r="AM105" s="156"/>
      <c r="AN105" s="205">
        <v>4000</v>
      </c>
      <c r="AO105" s="205">
        <v>4000</v>
      </c>
      <c r="AP105" s="205">
        <v>3000</v>
      </c>
      <c r="AQ105" s="254">
        <f t="shared" si="102"/>
        <v>11000</v>
      </c>
      <c r="AR105" s="255">
        <f t="shared" si="90"/>
        <v>22</v>
      </c>
      <c r="AS105" s="156"/>
      <c r="AT105" s="254">
        <f t="shared" si="103"/>
        <v>30000</v>
      </c>
      <c r="AU105" s="254">
        <f t="shared" si="95"/>
        <v>60</v>
      </c>
      <c r="AV105" s="246"/>
      <c r="AW105" s="254">
        <f t="shared" si="104"/>
        <v>50000</v>
      </c>
      <c r="AX105" s="255">
        <f t="shared" si="91"/>
        <v>100</v>
      </c>
      <c r="AY105" s="156"/>
      <c r="AZ105" s="254">
        <f t="shared" si="105"/>
        <v>0</v>
      </c>
      <c r="BA105" s="255">
        <f t="shared" si="96"/>
        <v>100</v>
      </c>
      <c r="BB105" s="254">
        <f t="shared" si="106"/>
        <v>50000</v>
      </c>
      <c r="BC105" s="255"/>
    </row>
    <row r="106" spans="1:55" ht="19.5" customHeight="1">
      <c r="A106" s="15"/>
      <c r="B106" s="10"/>
      <c r="C106" s="10"/>
      <c r="D106" s="11"/>
      <c r="E106" s="16"/>
      <c r="F106" s="10"/>
      <c r="G106" s="18"/>
      <c r="H106" s="19"/>
      <c r="I106" s="20"/>
      <c r="J106" s="16"/>
      <c r="K106" s="292">
        <v>9</v>
      </c>
      <c r="L106" s="3"/>
      <c r="M106" s="8"/>
      <c r="N106" s="40" t="s">
        <v>23</v>
      </c>
      <c r="O106" s="158">
        <f t="shared" si="128"/>
        <v>0</v>
      </c>
      <c r="P106" s="158">
        <f t="shared" si="128"/>
        <v>0</v>
      </c>
      <c r="Q106" s="158">
        <f t="shared" si="128"/>
        <v>0</v>
      </c>
      <c r="R106" s="158">
        <f t="shared" si="128"/>
        <v>0</v>
      </c>
      <c r="S106" s="158">
        <f t="shared" si="128"/>
        <v>0</v>
      </c>
      <c r="T106" s="158">
        <f t="shared" si="128"/>
        <v>0</v>
      </c>
      <c r="U106" s="158">
        <f t="shared" si="128"/>
        <v>0</v>
      </c>
      <c r="V106" s="44">
        <f t="shared" si="98"/>
        <v>0</v>
      </c>
      <c r="W106" s="44" t="e">
        <f t="shared" si="86"/>
        <v>#DIV/0!</v>
      </c>
      <c r="X106" s="98"/>
      <c r="Y106" s="158">
        <f t="shared" si="129"/>
        <v>0</v>
      </c>
      <c r="Z106" s="158">
        <f t="shared" si="129"/>
        <v>0</v>
      </c>
      <c r="AA106" s="158">
        <f t="shared" si="129"/>
        <v>0</v>
      </c>
      <c r="AB106" s="244">
        <f t="shared" si="99"/>
        <v>0</v>
      </c>
      <c r="AC106" s="245" t="e">
        <f t="shared" si="87"/>
        <v>#DIV/0!</v>
      </c>
      <c r="AD106" s="98"/>
      <c r="AE106" s="244">
        <f t="shared" si="100"/>
        <v>0</v>
      </c>
      <c r="AF106" s="245" t="e">
        <f t="shared" si="88"/>
        <v>#DIV/0!</v>
      </c>
      <c r="AG106" s="98"/>
      <c r="AH106" s="158">
        <f t="shared" si="130"/>
        <v>0</v>
      </c>
      <c r="AI106" s="158">
        <f t="shared" si="130"/>
        <v>0</v>
      </c>
      <c r="AJ106" s="158">
        <f t="shared" si="130"/>
        <v>0</v>
      </c>
      <c r="AK106" s="244">
        <f t="shared" si="101"/>
        <v>0</v>
      </c>
      <c r="AL106" s="245" t="e">
        <f t="shared" si="89"/>
        <v>#DIV/0!</v>
      </c>
      <c r="AM106" s="98"/>
      <c r="AN106" s="158">
        <f t="shared" si="131"/>
        <v>0</v>
      </c>
      <c r="AO106" s="158">
        <f t="shared" si="131"/>
        <v>0</v>
      </c>
      <c r="AP106" s="158">
        <f t="shared" si="131"/>
        <v>0</v>
      </c>
      <c r="AQ106" s="244">
        <f t="shared" si="102"/>
        <v>0</v>
      </c>
      <c r="AR106" s="245" t="e">
        <f t="shared" si="90"/>
        <v>#DIV/0!</v>
      </c>
      <c r="AS106" s="98"/>
      <c r="AT106" s="244">
        <f t="shared" si="103"/>
        <v>0</v>
      </c>
      <c r="AU106" s="244" t="e">
        <f t="shared" si="95"/>
        <v>#DIV/0!</v>
      </c>
      <c r="AV106" s="242"/>
      <c r="AW106" s="244">
        <f t="shared" si="104"/>
        <v>0</v>
      </c>
      <c r="AX106" s="245" t="e">
        <f t="shared" si="91"/>
        <v>#DIV/0!</v>
      </c>
      <c r="AY106" s="98"/>
      <c r="AZ106" s="244">
        <f t="shared" si="105"/>
        <v>0</v>
      </c>
      <c r="BA106" s="245" t="e">
        <f t="shared" si="96"/>
        <v>#DIV/0!</v>
      </c>
      <c r="BB106" s="244">
        <f t="shared" si="106"/>
        <v>0</v>
      </c>
      <c r="BC106" s="251"/>
    </row>
    <row r="107" spans="1:55" ht="19.5" customHeight="1">
      <c r="A107" s="15"/>
      <c r="B107" s="10"/>
      <c r="C107" s="10"/>
      <c r="D107" s="11"/>
      <c r="E107" s="16"/>
      <c r="F107" s="10"/>
      <c r="G107" s="18"/>
      <c r="H107" s="19"/>
      <c r="I107" s="20"/>
      <c r="J107" s="16"/>
      <c r="K107" s="10"/>
      <c r="L107" s="2">
        <v>9</v>
      </c>
      <c r="M107" s="8"/>
      <c r="N107" s="39" t="s">
        <v>83</v>
      </c>
      <c r="O107" s="160">
        <f t="shared" si="128"/>
        <v>0</v>
      </c>
      <c r="P107" s="160">
        <f t="shared" si="128"/>
        <v>0</v>
      </c>
      <c r="Q107" s="160">
        <f t="shared" si="128"/>
        <v>0</v>
      </c>
      <c r="R107" s="160">
        <f t="shared" si="128"/>
        <v>0</v>
      </c>
      <c r="S107" s="160">
        <f t="shared" si="128"/>
        <v>0</v>
      </c>
      <c r="T107" s="160">
        <f t="shared" si="128"/>
        <v>0</v>
      </c>
      <c r="U107" s="160">
        <f t="shared" si="128"/>
        <v>0</v>
      </c>
      <c r="V107" s="42">
        <f t="shared" si="98"/>
        <v>0</v>
      </c>
      <c r="W107" s="42" t="e">
        <f t="shared" si="86"/>
        <v>#DIV/0!</v>
      </c>
      <c r="X107" s="98"/>
      <c r="Y107" s="160">
        <f t="shared" si="129"/>
        <v>0</v>
      </c>
      <c r="Z107" s="160">
        <f t="shared" si="129"/>
        <v>0</v>
      </c>
      <c r="AA107" s="160">
        <f t="shared" si="129"/>
        <v>0</v>
      </c>
      <c r="AB107" s="246">
        <f t="shared" si="99"/>
        <v>0</v>
      </c>
      <c r="AC107" s="247" t="e">
        <f t="shared" si="87"/>
        <v>#DIV/0!</v>
      </c>
      <c r="AD107" s="98"/>
      <c r="AE107" s="246">
        <f t="shared" si="100"/>
        <v>0</v>
      </c>
      <c r="AF107" s="247" t="e">
        <f t="shared" si="88"/>
        <v>#DIV/0!</v>
      </c>
      <c r="AG107" s="98"/>
      <c r="AH107" s="160">
        <f t="shared" si="130"/>
        <v>0</v>
      </c>
      <c r="AI107" s="160">
        <f t="shared" si="130"/>
        <v>0</v>
      </c>
      <c r="AJ107" s="160">
        <f t="shared" si="130"/>
        <v>0</v>
      </c>
      <c r="AK107" s="246">
        <f t="shared" si="101"/>
        <v>0</v>
      </c>
      <c r="AL107" s="247" t="e">
        <f t="shared" si="89"/>
        <v>#DIV/0!</v>
      </c>
      <c r="AM107" s="98"/>
      <c r="AN107" s="160">
        <f t="shared" si="131"/>
        <v>0</v>
      </c>
      <c r="AO107" s="160">
        <f t="shared" si="131"/>
        <v>0</v>
      </c>
      <c r="AP107" s="160">
        <f t="shared" si="131"/>
        <v>0</v>
      </c>
      <c r="AQ107" s="246">
        <f t="shared" si="102"/>
        <v>0</v>
      </c>
      <c r="AR107" s="247" t="e">
        <f t="shared" si="90"/>
        <v>#DIV/0!</v>
      </c>
      <c r="AS107" s="98"/>
      <c r="AT107" s="246">
        <f t="shared" si="103"/>
        <v>0</v>
      </c>
      <c r="AU107" s="246" t="e">
        <f t="shared" si="95"/>
        <v>#DIV/0!</v>
      </c>
      <c r="AV107" s="191"/>
      <c r="AW107" s="246">
        <f t="shared" si="104"/>
        <v>0</v>
      </c>
      <c r="AX107" s="247" t="e">
        <f t="shared" si="91"/>
        <v>#DIV/0!</v>
      </c>
      <c r="AY107" s="98"/>
      <c r="AZ107" s="246">
        <f t="shared" si="105"/>
        <v>0</v>
      </c>
      <c r="BA107" s="247" t="e">
        <f t="shared" si="96"/>
        <v>#DIV/0!</v>
      </c>
      <c r="BB107" s="246">
        <f t="shared" si="106"/>
        <v>0</v>
      </c>
      <c r="BC107" s="253"/>
    </row>
    <row r="108" spans="1:55" ht="19.5" customHeight="1">
      <c r="A108" s="15"/>
      <c r="B108" s="10"/>
      <c r="C108" s="10"/>
      <c r="D108" s="11"/>
      <c r="E108" s="16"/>
      <c r="F108" s="10"/>
      <c r="G108" s="18"/>
      <c r="H108" s="19"/>
      <c r="I108" s="20"/>
      <c r="J108" s="16"/>
      <c r="K108" s="10"/>
      <c r="L108" s="10"/>
      <c r="M108" s="202" t="s">
        <v>30</v>
      </c>
      <c r="N108" s="203" t="s">
        <v>125</v>
      </c>
      <c r="O108" s="205"/>
      <c r="P108" s="205"/>
      <c r="Q108" s="205"/>
      <c r="R108" s="205"/>
      <c r="S108" s="205"/>
      <c r="T108" s="205"/>
      <c r="U108" s="205"/>
      <c r="V108" s="204">
        <f t="shared" si="98"/>
        <v>0</v>
      </c>
      <c r="W108" s="204" t="e">
        <f t="shared" si="86"/>
        <v>#DIV/0!</v>
      </c>
      <c r="X108" s="156"/>
      <c r="Y108" s="205"/>
      <c r="Z108" s="205"/>
      <c r="AA108" s="205"/>
      <c r="AB108" s="254">
        <f t="shared" si="99"/>
        <v>0</v>
      </c>
      <c r="AC108" s="255" t="e">
        <f>AB108/(Q108/100)</f>
        <v>#DIV/0!</v>
      </c>
      <c r="AD108" s="156"/>
      <c r="AE108" s="254">
        <f t="shared" si="100"/>
        <v>0</v>
      </c>
      <c r="AF108" s="255" t="e">
        <f>AE108/(Q108/100)</f>
        <v>#DIV/0!</v>
      </c>
      <c r="AG108" s="156"/>
      <c r="AH108" s="205"/>
      <c r="AI108" s="205"/>
      <c r="AJ108" s="205"/>
      <c r="AK108" s="254">
        <f t="shared" si="101"/>
        <v>0</v>
      </c>
      <c r="AL108" s="255" t="e">
        <f>AK108/(Q108/100)</f>
        <v>#DIV/0!</v>
      </c>
      <c r="AM108" s="156"/>
      <c r="AN108" s="205"/>
      <c r="AO108" s="205"/>
      <c r="AP108" s="205"/>
      <c r="AQ108" s="254">
        <f t="shared" si="102"/>
        <v>0</v>
      </c>
      <c r="AR108" s="255" t="e">
        <f t="shared" si="90"/>
        <v>#DIV/0!</v>
      </c>
      <c r="AS108" s="156"/>
      <c r="AT108" s="254">
        <f t="shared" si="103"/>
        <v>0</v>
      </c>
      <c r="AU108" s="254" t="e">
        <f t="shared" si="95"/>
        <v>#DIV/0!</v>
      </c>
      <c r="AV108" s="191"/>
      <c r="AW108" s="254">
        <f t="shared" si="104"/>
        <v>0</v>
      </c>
      <c r="AX108" s="255" t="e">
        <f t="shared" si="91"/>
        <v>#DIV/0!</v>
      </c>
      <c r="AY108" s="156"/>
      <c r="AZ108" s="254">
        <f t="shared" si="105"/>
        <v>0</v>
      </c>
      <c r="BA108" s="255" t="e">
        <f t="shared" si="96"/>
        <v>#DIV/0!</v>
      </c>
      <c r="BB108" s="254">
        <f t="shared" si="106"/>
        <v>0</v>
      </c>
      <c r="BC108" s="255"/>
    </row>
    <row r="109" spans="1:55" s="9" customFormat="1" ht="19.5" customHeight="1">
      <c r="A109" s="12"/>
      <c r="B109" s="3"/>
      <c r="C109" s="3"/>
      <c r="D109" s="14" t="s">
        <v>32</v>
      </c>
      <c r="E109" s="7"/>
      <c r="F109" s="3"/>
      <c r="G109" s="4"/>
      <c r="H109" s="5"/>
      <c r="I109" s="6"/>
      <c r="J109" s="7"/>
      <c r="K109" s="3"/>
      <c r="L109" s="3"/>
      <c r="M109" s="8"/>
      <c r="N109" s="40" t="s">
        <v>67</v>
      </c>
      <c r="O109" s="158">
        <f aca="true" t="shared" si="132" ref="O109:U116">O110</f>
        <v>2200000</v>
      </c>
      <c r="P109" s="158">
        <f t="shared" si="132"/>
        <v>1500000</v>
      </c>
      <c r="Q109" s="158">
        <f t="shared" si="132"/>
        <v>1500000</v>
      </c>
      <c r="R109" s="158">
        <f t="shared" si="132"/>
        <v>2200000</v>
      </c>
      <c r="S109" s="158">
        <f t="shared" si="132"/>
        <v>0</v>
      </c>
      <c r="T109" s="158">
        <f t="shared" si="132"/>
        <v>0</v>
      </c>
      <c r="U109" s="158">
        <f t="shared" si="132"/>
        <v>450000</v>
      </c>
      <c r="V109" s="44">
        <f t="shared" si="98"/>
        <v>450000</v>
      </c>
      <c r="W109" s="44">
        <f t="shared" si="86"/>
        <v>20.454545454545453</v>
      </c>
      <c r="X109" s="156"/>
      <c r="Y109" s="158">
        <f aca="true" t="shared" si="133" ref="Y109:AA116">Y110</f>
        <v>145000</v>
      </c>
      <c r="Z109" s="158">
        <f t="shared" si="133"/>
        <v>145000</v>
      </c>
      <c r="AA109" s="158">
        <f t="shared" si="133"/>
        <v>145000</v>
      </c>
      <c r="AB109" s="244">
        <f t="shared" si="99"/>
        <v>435000</v>
      </c>
      <c r="AC109" s="245">
        <f aca="true" t="shared" si="134" ref="AC109:AC125">AB109/(Q109/100)</f>
        <v>29</v>
      </c>
      <c r="AD109" s="156"/>
      <c r="AE109" s="244">
        <f t="shared" si="100"/>
        <v>885000</v>
      </c>
      <c r="AF109" s="245">
        <f aca="true" t="shared" si="135" ref="AF109:AF125">AE109/(Q109/100)</f>
        <v>59</v>
      </c>
      <c r="AG109" s="156"/>
      <c r="AH109" s="158">
        <f aca="true" t="shared" si="136" ref="AH109:AJ116">AH110</f>
        <v>289000</v>
      </c>
      <c r="AI109" s="158">
        <f t="shared" si="136"/>
        <v>289000</v>
      </c>
      <c r="AJ109" s="158">
        <f t="shared" si="136"/>
        <v>326000</v>
      </c>
      <c r="AK109" s="244">
        <f t="shared" si="101"/>
        <v>904000</v>
      </c>
      <c r="AL109" s="245">
        <f aca="true" t="shared" si="137" ref="AL109:AL125">AK109/(Q109/100)</f>
        <v>60.266666666666666</v>
      </c>
      <c r="AM109" s="156"/>
      <c r="AN109" s="158">
        <f aca="true" t="shared" si="138" ref="AN109:AP116">AN110</f>
        <v>106000</v>
      </c>
      <c r="AO109" s="158">
        <f t="shared" si="138"/>
        <v>106000</v>
      </c>
      <c r="AP109" s="158">
        <f t="shared" si="138"/>
        <v>199000</v>
      </c>
      <c r="AQ109" s="244">
        <f t="shared" si="102"/>
        <v>411000</v>
      </c>
      <c r="AR109" s="245">
        <f t="shared" si="90"/>
        <v>27.4</v>
      </c>
      <c r="AS109" s="156"/>
      <c r="AT109" s="244">
        <f t="shared" si="103"/>
        <v>1315000</v>
      </c>
      <c r="AU109" s="244">
        <f t="shared" si="95"/>
        <v>59.77272727272727</v>
      </c>
      <c r="AV109" s="248"/>
      <c r="AW109" s="244">
        <f t="shared" si="104"/>
        <v>2200000</v>
      </c>
      <c r="AX109" s="245">
        <f t="shared" si="91"/>
        <v>146.66666666666666</v>
      </c>
      <c r="AY109" s="156"/>
      <c r="AZ109" s="244">
        <f t="shared" si="105"/>
        <v>0</v>
      </c>
      <c r="BA109" s="245">
        <f t="shared" si="96"/>
        <v>100</v>
      </c>
      <c r="BB109" s="244">
        <f t="shared" si="106"/>
        <v>2200000</v>
      </c>
      <c r="BC109" s="245"/>
    </row>
    <row r="110" spans="1:55" s="9" customFormat="1" ht="19.5" customHeight="1">
      <c r="A110" s="12"/>
      <c r="B110" s="3"/>
      <c r="C110" s="3"/>
      <c r="D110" s="8"/>
      <c r="E110" s="1" t="s">
        <v>31</v>
      </c>
      <c r="F110" s="3"/>
      <c r="G110" s="4"/>
      <c r="H110" s="5"/>
      <c r="I110" s="6"/>
      <c r="J110" s="7"/>
      <c r="K110" s="3"/>
      <c r="L110" s="3"/>
      <c r="M110" s="8"/>
      <c r="N110" s="39" t="s">
        <v>16</v>
      </c>
      <c r="O110" s="160">
        <f t="shared" si="132"/>
        <v>2200000</v>
      </c>
      <c r="P110" s="160">
        <f t="shared" si="132"/>
        <v>1500000</v>
      </c>
      <c r="Q110" s="160">
        <f t="shared" si="132"/>
        <v>1500000</v>
      </c>
      <c r="R110" s="160">
        <f t="shared" si="132"/>
        <v>2200000</v>
      </c>
      <c r="S110" s="160">
        <f t="shared" si="132"/>
        <v>0</v>
      </c>
      <c r="T110" s="160">
        <f t="shared" si="132"/>
        <v>0</v>
      </c>
      <c r="U110" s="160">
        <f t="shared" si="132"/>
        <v>450000</v>
      </c>
      <c r="V110" s="42">
        <f t="shared" si="98"/>
        <v>450000</v>
      </c>
      <c r="W110" s="42">
        <f t="shared" si="86"/>
        <v>20.454545454545453</v>
      </c>
      <c r="X110" s="156"/>
      <c r="Y110" s="160">
        <f t="shared" si="133"/>
        <v>145000</v>
      </c>
      <c r="Z110" s="160">
        <f t="shared" si="133"/>
        <v>145000</v>
      </c>
      <c r="AA110" s="160">
        <f t="shared" si="133"/>
        <v>145000</v>
      </c>
      <c r="AB110" s="246">
        <f t="shared" si="99"/>
        <v>435000</v>
      </c>
      <c r="AC110" s="247">
        <f t="shared" si="134"/>
        <v>29</v>
      </c>
      <c r="AD110" s="156"/>
      <c r="AE110" s="246">
        <f t="shared" si="100"/>
        <v>885000</v>
      </c>
      <c r="AF110" s="247">
        <f t="shared" si="135"/>
        <v>59</v>
      </c>
      <c r="AG110" s="156"/>
      <c r="AH110" s="160">
        <f t="shared" si="136"/>
        <v>289000</v>
      </c>
      <c r="AI110" s="160">
        <f t="shared" si="136"/>
        <v>289000</v>
      </c>
      <c r="AJ110" s="160">
        <f t="shared" si="136"/>
        <v>326000</v>
      </c>
      <c r="AK110" s="246">
        <f t="shared" si="101"/>
        <v>904000</v>
      </c>
      <c r="AL110" s="247">
        <f t="shared" si="137"/>
        <v>60.266666666666666</v>
      </c>
      <c r="AM110" s="156"/>
      <c r="AN110" s="160">
        <f t="shared" si="138"/>
        <v>106000</v>
      </c>
      <c r="AO110" s="160">
        <f t="shared" si="138"/>
        <v>106000</v>
      </c>
      <c r="AP110" s="160">
        <f t="shared" si="138"/>
        <v>199000</v>
      </c>
      <c r="AQ110" s="246">
        <f t="shared" si="102"/>
        <v>411000</v>
      </c>
      <c r="AR110" s="247">
        <f t="shared" si="90"/>
        <v>27.4</v>
      </c>
      <c r="AS110" s="156"/>
      <c r="AT110" s="246">
        <f t="shared" si="103"/>
        <v>1315000</v>
      </c>
      <c r="AU110" s="246">
        <f t="shared" si="95"/>
        <v>59.77272727272727</v>
      </c>
      <c r="AV110" s="242"/>
      <c r="AW110" s="246">
        <f t="shared" si="104"/>
        <v>2200000</v>
      </c>
      <c r="AX110" s="247">
        <f t="shared" si="91"/>
        <v>146.66666666666666</v>
      </c>
      <c r="AY110" s="156"/>
      <c r="AZ110" s="246">
        <f t="shared" si="105"/>
        <v>0</v>
      </c>
      <c r="BA110" s="247">
        <f t="shared" si="96"/>
        <v>100</v>
      </c>
      <c r="BB110" s="246">
        <f t="shared" si="106"/>
        <v>2200000</v>
      </c>
      <c r="BC110" s="247"/>
    </row>
    <row r="111" spans="1:55" ht="19.5" customHeight="1">
      <c r="A111" s="15"/>
      <c r="B111" s="10"/>
      <c r="C111" s="10"/>
      <c r="D111" s="11"/>
      <c r="E111" s="16"/>
      <c r="F111" s="17">
        <v>2</v>
      </c>
      <c r="G111" s="18"/>
      <c r="H111" s="19"/>
      <c r="I111" s="20"/>
      <c r="J111" s="16"/>
      <c r="K111" s="10"/>
      <c r="L111" s="10"/>
      <c r="M111" s="11"/>
      <c r="N111" s="30" t="s">
        <v>17</v>
      </c>
      <c r="O111" s="191">
        <f t="shared" si="132"/>
        <v>2200000</v>
      </c>
      <c r="P111" s="191">
        <f t="shared" si="132"/>
        <v>1500000</v>
      </c>
      <c r="Q111" s="191">
        <f t="shared" si="132"/>
        <v>1500000</v>
      </c>
      <c r="R111" s="191">
        <f t="shared" si="132"/>
        <v>2200000</v>
      </c>
      <c r="S111" s="191">
        <f t="shared" si="132"/>
        <v>0</v>
      </c>
      <c r="T111" s="191">
        <f t="shared" si="132"/>
        <v>0</v>
      </c>
      <c r="U111" s="191">
        <f t="shared" si="132"/>
        <v>450000</v>
      </c>
      <c r="V111" s="43">
        <f t="shared" si="98"/>
        <v>450000</v>
      </c>
      <c r="W111" s="43">
        <f t="shared" si="86"/>
        <v>20.454545454545453</v>
      </c>
      <c r="X111" s="156"/>
      <c r="Y111" s="191">
        <f t="shared" si="133"/>
        <v>145000</v>
      </c>
      <c r="Z111" s="191">
        <f t="shared" si="133"/>
        <v>145000</v>
      </c>
      <c r="AA111" s="191">
        <f t="shared" si="133"/>
        <v>145000</v>
      </c>
      <c r="AB111" s="242">
        <f t="shared" si="99"/>
        <v>435000</v>
      </c>
      <c r="AC111" s="243">
        <f t="shared" si="134"/>
        <v>29</v>
      </c>
      <c r="AD111" s="156"/>
      <c r="AE111" s="242">
        <f t="shared" si="100"/>
        <v>885000</v>
      </c>
      <c r="AF111" s="243">
        <f t="shared" si="135"/>
        <v>59</v>
      </c>
      <c r="AG111" s="156"/>
      <c r="AH111" s="191">
        <f t="shared" si="136"/>
        <v>289000</v>
      </c>
      <c r="AI111" s="191">
        <f t="shared" si="136"/>
        <v>289000</v>
      </c>
      <c r="AJ111" s="191">
        <f t="shared" si="136"/>
        <v>326000</v>
      </c>
      <c r="AK111" s="242">
        <f t="shared" si="101"/>
        <v>904000</v>
      </c>
      <c r="AL111" s="243">
        <f t="shared" si="137"/>
        <v>60.266666666666666</v>
      </c>
      <c r="AM111" s="156"/>
      <c r="AN111" s="191">
        <f t="shared" si="138"/>
        <v>106000</v>
      </c>
      <c r="AO111" s="191">
        <f t="shared" si="138"/>
        <v>106000</v>
      </c>
      <c r="AP111" s="191">
        <f t="shared" si="138"/>
        <v>199000</v>
      </c>
      <c r="AQ111" s="242">
        <f t="shared" si="102"/>
        <v>411000</v>
      </c>
      <c r="AR111" s="243">
        <f t="shared" si="90"/>
        <v>27.4</v>
      </c>
      <c r="AS111" s="156"/>
      <c r="AT111" s="242">
        <f t="shared" si="103"/>
        <v>1315000</v>
      </c>
      <c r="AU111" s="242">
        <f t="shared" si="95"/>
        <v>59.77272727272727</v>
      </c>
      <c r="AV111" s="250"/>
      <c r="AW111" s="242">
        <f t="shared" si="104"/>
        <v>2200000</v>
      </c>
      <c r="AX111" s="243">
        <f t="shared" si="91"/>
        <v>146.66666666666666</v>
      </c>
      <c r="AY111" s="156"/>
      <c r="AZ111" s="242">
        <f t="shared" si="105"/>
        <v>0</v>
      </c>
      <c r="BA111" s="243">
        <f t="shared" si="96"/>
        <v>100</v>
      </c>
      <c r="BB111" s="242">
        <f t="shared" si="106"/>
        <v>2200000</v>
      </c>
      <c r="BC111" s="243"/>
    </row>
    <row r="112" spans="1:55" ht="19.5" customHeight="1">
      <c r="A112" s="15"/>
      <c r="B112" s="10"/>
      <c r="C112" s="10"/>
      <c r="D112" s="11"/>
      <c r="E112" s="16"/>
      <c r="F112" s="10"/>
      <c r="G112" s="21">
        <v>0</v>
      </c>
      <c r="H112" s="22"/>
      <c r="I112" s="20"/>
      <c r="J112" s="16"/>
      <c r="K112" s="10"/>
      <c r="L112" s="10"/>
      <c r="M112" s="11"/>
      <c r="N112" s="30" t="s">
        <v>17</v>
      </c>
      <c r="O112" s="191">
        <f t="shared" si="132"/>
        <v>2200000</v>
      </c>
      <c r="P112" s="191">
        <f t="shared" si="132"/>
        <v>1500000</v>
      </c>
      <c r="Q112" s="191">
        <f t="shared" si="132"/>
        <v>1500000</v>
      </c>
      <c r="R112" s="191">
        <f t="shared" si="132"/>
        <v>2200000</v>
      </c>
      <c r="S112" s="191">
        <f t="shared" si="132"/>
        <v>0</v>
      </c>
      <c r="T112" s="191">
        <f t="shared" si="132"/>
        <v>0</v>
      </c>
      <c r="U112" s="191">
        <f t="shared" si="132"/>
        <v>450000</v>
      </c>
      <c r="V112" s="43">
        <f t="shared" si="98"/>
        <v>450000</v>
      </c>
      <c r="W112" s="43">
        <f t="shared" si="86"/>
        <v>20.454545454545453</v>
      </c>
      <c r="X112" s="156"/>
      <c r="Y112" s="191">
        <f t="shared" si="133"/>
        <v>145000</v>
      </c>
      <c r="Z112" s="191">
        <f t="shared" si="133"/>
        <v>145000</v>
      </c>
      <c r="AA112" s="191">
        <f t="shared" si="133"/>
        <v>145000</v>
      </c>
      <c r="AB112" s="43">
        <f t="shared" si="99"/>
        <v>435000</v>
      </c>
      <c r="AC112" s="243">
        <f t="shared" si="134"/>
        <v>29</v>
      </c>
      <c r="AD112" s="156"/>
      <c r="AE112" s="43">
        <f t="shared" si="100"/>
        <v>885000</v>
      </c>
      <c r="AF112" s="243">
        <f t="shared" si="135"/>
        <v>59</v>
      </c>
      <c r="AG112" s="156"/>
      <c r="AH112" s="191">
        <f t="shared" si="136"/>
        <v>289000</v>
      </c>
      <c r="AI112" s="191">
        <f t="shared" si="136"/>
        <v>289000</v>
      </c>
      <c r="AJ112" s="191">
        <f t="shared" si="136"/>
        <v>326000</v>
      </c>
      <c r="AK112" s="43">
        <f t="shared" si="101"/>
        <v>904000</v>
      </c>
      <c r="AL112" s="243">
        <f t="shared" si="137"/>
        <v>60.266666666666666</v>
      </c>
      <c r="AM112" s="156"/>
      <c r="AN112" s="191">
        <f t="shared" si="138"/>
        <v>106000</v>
      </c>
      <c r="AO112" s="191">
        <f t="shared" si="138"/>
        <v>106000</v>
      </c>
      <c r="AP112" s="191">
        <f t="shared" si="138"/>
        <v>199000</v>
      </c>
      <c r="AQ112" s="43">
        <f t="shared" si="102"/>
        <v>411000</v>
      </c>
      <c r="AR112" s="243">
        <f t="shared" si="90"/>
        <v>27.4</v>
      </c>
      <c r="AS112" s="156"/>
      <c r="AT112" s="191">
        <f t="shared" si="103"/>
        <v>1315000</v>
      </c>
      <c r="AU112" s="191">
        <f t="shared" si="95"/>
        <v>59.77272727272727</v>
      </c>
      <c r="AV112" s="201"/>
      <c r="AW112" s="43">
        <f t="shared" si="104"/>
        <v>2200000</v>
      </c>
      <c r="AX112" s="243">
        <f t="shared" si="91"/>
        <v>146.66666666666666</v>
      </c>
      <c r="AY112" s="156"/>
      <c r="AZ112" s="43">
        <f t="shared" si="105"/>
        <v>0</v>
      </c>
      <c r="BA112" s="243">
        <f t="shared" si="96"/>
        <v>100</v>
      </c>
      <c r="BB112" s="43">
        <f t="shared" si="106"/>
        <v>2200000</v>
      </c>
      <c r="BC112" s="243"/>
    </row>
    <row r="113" spans="1:55" ht="19.5" customHeight="1">
      <c r="A113" s="15"/>
      <c r="B113" s="10"/>
      <c r="C113" s="10"/>
      <c r="D113" s="11"/>
      <c r="E113" s="16"/>
      <c r="F113" s="10"/>
      <c r="G113" s="21"/>
      <c r="H113" s="62" t="s">
        <v>52</v>
      </c>
      <c r="I113" s="20"/>
      <c r="J113" s="16"/>
      <c r="K113" s="10"/>
      <c r="L113" s="10"/>
      <c r="M113" s="11"/>
      <c r="N113" s="30" t="s">
        <v>17</v>
      </c>
      <c r="O113" s="191">
        <f t="shared" si="132"/>
        <v>2200000</v>
      </c>
      <c r="P113" s="191">
        <f t="shared" si="132"/>
        <v>1500000</v>
      </c>
      <c r="Q113" s="191">
        <f t="shared" si="132"/>
        <v>1500000</v>
      </c>
      <c r="R113" s="191">
        <f t="shared" si="132"/>
        <v>2200000</v>
      </c>
      <c r="S113" s="191">
        <f t="shared" si="132"/>
        <v>0</v>
      </c>
      <c r="T113" s="191">
        <f t="shared" si="132"/>
        <v>0</v>
      </c>
      <c r="U113" s="191">
        <f t="shared" si="132"/>
        <v>450000</v>
      </c>
      <c r="V113" s="43">
        <f t="shared" si="98"/>
        <v>450000</v>
      </c>
      <c r="W113" s="43">
        <f t="shared" si="86"/>
        <v>20.454545454545453</v>
      </c>
      <c r="X113" s="156"/>
      <c r="Y113" s="191">
        <f t="shared" si="133"/>
        <v>145000</v>
      </c>
      <c r="Z113" s="191">
        <f t="shared" si="133"/>
        <v>145000</v>
      </c>
      <c r="AA113" s="191">
        <f t="shared" si="133"/>
        <v>145000</v>
      </c>
      <c r="AB113" s="43">
        <f t="shared" si="99"/>
        <v>435000</v>
      </c>
      <c r="AC113" s="243">
        <f t="shared" si="134"/>
        <v>29</v>
      </c>
      <c r="AD113" s="156"/>
      <c r="AE113" s="43">
        <f t="shared" si="100"/>
        <v>885000</v>
      </c>
      <c r="AF113" s="243">
        <f t="shared" si="135"/>
        <v>59</v>
      </c>
      <c r="AG113" s="156"/>
      <c r="AH113" s="191">
        <f t="shared" si="136"/>
        <v>289000</v>
      </c>
      <c r="AI113" s="191">
        <f t="shared" si="136"/>
        <v>289000</v>
      </c>
      <c r="AJ113" s="191">
        <f t="shared" si="136"/>
        <v>326000</v>
      </c>
      <c r="AK113" s="43">
        <f t="shared" si="101"/>
        <v>904000</v>
      </c>
      <c r="AL113" s="243">
        <f t="shared" si="137"/>
        <v>60.266666666666666</v>
      </c>
      <c r="AM113" s="156"/>
      <c r="AN113" s="191">
        <f t="shared" si="138"/>
        <v>106000</v>
      </c>
      <c r="AO113" s="191">
        <f t="shared" si="138"/>
        <v>106000</v>
      </c>
      <c r="AP113" s="191">
        <f t="shared" si="138"/>
        <v>199000</v>
      </c>
      <c r="AQ113" s="43">
        <f t="shared" si="102"/>
        <v>411000</v>
      </c>
      <c r="AR113" s="243">
        <f t="shared" si="90"/>
        <v>27.4</v>
      </c>
      <c r="AS113" s="156"/>
      <c r="AT113" s="191">
        <f t="shared" si="103"/>
        <v>1315000</v>
      </c>
      <c r="AU113" s="191">
        <f t="shared" si="95"/>
        <v>59.77272727272727</v>
      </c>
      <c r="AV113" s="254"/>
      <c r="AW113" s="43">
        <f t="shared" si="104"/>
        <v>2200000</v>
      </c>
      <c r="AX113" s="243">
        <f t="shared" si="91"/>
        <v>146.66666666666666</v>
      </c>
      <c r="AY113" s="156"/>
      <c r="AZ113" s="43">
        <f t="shared" si="105"/>
        <v>0</v>
      </c>
      <c r="BA113" s="243">
        <f t="shared" si="96"/>
        <v>100</v>
      </c>
      <c r="BB113" s="43">
        <f t="shared" si="106"/>
        <v>2200000</v>
      </c>
      <c r="BC113" s="243"/>
    </row>
    <row r="114" spans="1:55" s="9" customFormat="1" ht="19.5" customHeight="1">
      <c r="A114" s="12"/>
      <c r="B114" s="3"/>
      <c r="C114" s="3"/>
      <c r="D114" s="8"/>
      <c r="E114" s="7"/>
      <c r="F114" s="3"/>
      <c r="G114" s="4"/>
      <c r="H114" s="5"/>
      <c r="I114" s="23">
        <v>2</v>
      </c>
      <c r="J114" s="7"/>
      <c r="K114" s="3"/>
      <c r="L114" s="3"/>
      <c r="M114" s="8"/>
      <c r="N114" s="29" t="s">
        <v>61</v>
      </c>
      <c r="O114" s="135">
        <f t="shared" si="132"/>
        <v>2200000</v>
      </c>
      <c r="P114" s="135">
        <f t="shared" si="132"/>
        <v>1500000</v>
      </c>
      <c r="Q114" s="135">
        <f t="shared" si="132"/>
        <v>1500000</v>
      </c>
      <c r="R114" s="135">
        <f t="shared" si="132"/>
        <v>2200000</v>
      </c>
      <c r="S114" s="135">
        <f t="shared" si="132"/>
        <v>0</v>
      </c>
      <c r="T114" s="135">
        <f t="shared" si="132"/>
        <v>0</v>
      </c>
      <c r="U114" s="135">
        <f t="shared" si="132"/>
        <v>450000</v>
      </c>
      <c r="V114" s="45">
        <f t="shared" si="98"/>
        <v>450000</v>
      </c>
      <c r="W114" s="45">
        <f t="shared" si="86"/>
        <v>20.454545454545453</v>
      </c>
      <c r="X114" s="156"/>
      <c r="Y114" s="135">
        <f t="shared" si="133"/>
        <v>145000</v>
      </c>
      <c r="Z114" s="135">
        <f t="shared" si="133"/>
        <v>145000</v>
      </c>
      <c r="AA114" s="135">
        <f t="shared" si="133"/>
        <v>145000</v>
      </c>
      <c r="AB114" s="248">
        <f t="shared" si="99"/>
        <v>435000</v>
      </c>
      <c r="AC114" s="249">
        <f t="shared" si="134"/>
        <v>29</v>
      </c>
      <c r="AD114" s="156"/>
      <c r="AE114" s="248">
        <f t="shared" si="100"/>
        <v>885000</v>
      </c>
      <c r="AF114" s="249">
        <f t="shared" si="135"/>
        <v>59</v>
      </c>
      <c r="AG114" s="156"/>
      <c r="AH114" s="135">
        <f t="shared" si="136"/>
        <v>289000</v>
      </c>
      <c r="AI114" s="135">
        <f t="shared" si="136"/>
        <v>289000</v>
      </c>
      <c r="AJ114" s="135">
        <f t="shared" si="136"/>
        <v>326000</v>
      </c>
      <c r="AK114" s="248">
        <f t="shared" si="101"/>
        <v>904000</v>
      </c>
      <c r="AL114" s="249">
        <f t="shared" si="137"/>
        <v>60.266666666666666</v>
      </c>
      <c r="AM114" s="156"/>
      <c r="AN114" s="135">
        <f t="shared" si="138"/>
        <v>106000</v>
      </c>
      <c r="AO114" s="135">
        <f t="shared" si="138"/>
        <v>106000</v>
      </c>
      <c r="AP114" s="135">
        <f t="shared" si="138"/>
        <v>199000</v>
      </c>
      <c r="AQ114" s="248">
        <f t="shared" si="102"/>
        <v>411000</v>
      </c>
      <c r="AR114" s="249">
        <f t="shared" si="90"/>
        <v>27.4</v>
      </c>
      <c r="AS114" s="156"/>
      <c r="AT114" s="248">
        <f t="shared" si="103"/>
        <v>1315000</v>
      </c>
      <c r="AU114" s="248">
        <f t="shared" si="95"/>
        <v>59.77272727272727</v>
      </c>
      <c r="AV114" s="254"/>
      <c r="AW114" s="248">
        <f t="shared" si="104"/>
        <v>2200000</v>
      </c>
      <c r="AX114" s="249">
        <f t="shared" si="91"/>
        <v>146.66666666666666</v>
      </c>
      <c r="AY114" s="156"/>
      <c r="AZ114" s="248">
        <f t="shared" si="105"/>
        <v>0</v>
      </c>
      <c r="BA114" s="249">
        <f t="shared" si="96"/>
        <v>100</v>
      </c>
      <c r="BB114" s="248">
        <f t="shared" si="106"/>
        <v>2200000</v>
      </c>
      <c r="BC114" s="249"/>
    </row>
    <row r="115" spans="1:55" ht="19.5" customHeight="1">
      <c r="A115" s="15"/>
      <c r="B115" s="10"/>
      <c r="C115" s="10"/>
      <c r="D115" s="11"/>
      <c r="E115" s="16"/>
      <c r="F115" s="10"/>
      <c r="G115" s="18"/>
      <c r="H115" s="19"/>
      <c r="I115" s="20"/>
      <c r="J115" s="24" t="s">
        <v>32</v>
      </c>
      <c r="K115" s="10"/>
      <c r="L115" s="10"/>
      <c r="M115" s="11"/>
      <c r="N115" s="30" t="s">
        <v>10</v>
      </c>
      <c r="O115" s="191">
        <f t="shared" si="132"/>
        <v>2200000</v>
      </c>
      <c r="P115" s="191">
        <f t="shared" si="132"/>
        <v>1500000</v>
      </c>
      <c r="Q115" s="191">
        <f t="shared" si="132"/>
        <v>1500000</v>
      </c>
      <c r="R115" s="191">
        <f t="shared" si="132"/>
        <v>2200000</v>
      </c>
      <c r="S115" s="191">
        <f t="shared" si="132"/>
        <v>0</v>
      </c>
      <c r="T115" s="191">
        <f t="shared" si="132"/>
        <v>0</v>
      </c>
      <c r="U115" s="191">
        <f t="shared" si="132"/>
        <v>450000</v>
      </c>
      <c r="V115" s="43">
        <f t="shared" si="98"/>
        <v>450000</v>
      </c>
      <c r="W115" s="43">
        <f t="shared" si="86"/>
        <v>20.454545454545453</v>
      </c>
      <c r="X115" s="156"/>
      <c r="Y115" s="191">
        <f t="shared" si="133"/>
        <v>145000</v>
      </c>
      <c r="Z115" s="191">
        <f t="shared" si="133"/>
        <v>145000</v>
      </c>
      <c r="AA115" s="191">
        <f t="shared" si="133"/>
        <v>145000</v>
      </c>
      <c r="AB115" s="242">
        <f t="shared" si="99"/>
        <v>435000</v>
      </c>
      <c r="AC115" s="243">
        <f t="shared" si="134"/>
        <v>29</v>
      </c>
      <c r="AD115" s="156"/>
      <c r="AE115" s="242">
        <f t="shared" si="100"/>
        <v>885000</v>
      </c>
      <c r="AF115" s="243">
        <f t="shared" si="135"/>
        <v>59</v>
      </c>
      <c r="AG115" s="156"/>
      <c r="AH115" s="191">
        <f t="shared" si="136"/>
        <v>289000</v>
      </c>
      <c r="AI115" s="191">
        <f t="shared" si="136"/>
        <v>289000</v>
      </c>
      <c r="AJ115" s="191">
        <f t="shared" si="136"/>
        <v>326000</v>
      </c>
      <c r="AK115" s="242">
        <f t="shared" si="101"/>
        <v>904000</v>
      </c>
      <c r="AL115" s="243">
        <f t="shared" si="137"/>
        <v>60.266666666666666</v>
      </c>
      <c r="AM115" s="156"/>
      <c r="AN115" s="191">
        <f t="shared" si="138"/>
        <v>106000</v>
      </c>
      <c r="AO115" s="191">
        <f t="shared" si="138"/>
        <v>106000</v>
      </c>
      <c r="AP115" s="191">
        <f t="shared" si="138"/>
        <v>199000</v>
      </c>
      <c r="AQ115" s="242">
        <f t="shared" si="102"/>
        <v>411000</v>
      </c>
      <c r="AR115" s="243">
        <f t="shared" si="90"/>
        <v>27.4</v>
      </c>
      <c r="AS115" s="156"/>
      <c r="AT115" s="242">
        <f t="shared" si="103"/>
        <v>1315000</v>
      </c>
      <c r="AU115" s="242">
        <f t="shared" si="95"/>
        <v>59.77272727272727</v>
      </c>
      <c r="AV115" s="254"/>
      <c r="AW115" s="242">
        <f t="shared" si="104"/>
        <v>2200000</v>
      </c>
      <c r="AX115" s="243">
        <f t="shared" si="91"/>
        <v>146.66666666666666</v>
      </c>
      <c r="AY115" s="156"/>
      <c r="AZ115" s="242">
        <f t="shared" si="105"/>
        <v>0</v>
      </c>
      <c r="BA115" s="243">
        <f t="shared" si="96"/>
        <v>100</v>
      </c>
      <c r="BB115" s="242">
        <f t="shared" si="106"/>
        <v>2200000</v>
      </c>
      <c r="BC115" s="243"/>
    </row>
    <row r="116" spans="1:55" ht="19.5" customHeight="1">
      <c r="A116" s="15"/>
      <c r="B116" s="10"/>
      <c r="C116" s="10"/>
      <c r="D116" s="11"/>
      <c r="E116" s="16"/>
      <c r="F116" s="10"/>
      <c r="G116" s="18"/>
      <c r="H116" s="19"/>
      <c r="I116" s="20"/>
      <c r="J116" s="16"/>
      <c r="K116" s="292">
        <v>1</v>
      </c>
      <c r="L116" s="3"/>
      <c r="M116" s="8"/>
      <c r="N116" s="40" t="s">
        <v>11</v>
      </c>
      <c r="O116" s="158">
        <f t="shared" si="132"/>
        <v>2200000</v>
      </c>
      <c r="P116" s="158">
        <f t="shared" si="132"/>
        <v>1500000</v>
      </c>
      <c r="Q116" s="158">
        <f t="shared" si="132"/>
        <v>1500000</v>
      </c>
      <c r="R116" s="158">
        <f t="shared" si="132"/>
        <v>2200000</v>
      </c>
      <c r="S116" s="158">
        <f t="shared" si="132"/>
        <v>0</v>
      </c>
      <c r="T116" s="158">
        <f t="shared" si="132"/>
        <v>0</v>
      </c>
      <c r="U116" s="158">
        <f t="shared" si="132"/>
        <v>450000</v>
      </c>
      <c r="V116" s="44">
        <f t="shared" si="98"/>
        <v>450000</v>
      </c>
      <c r="W116" s="44">
        <f t="shared" si="86"/>
        <v>20.454545454545453</v>
      </c>
      <c r="X116" s="98"/>
      <c r="Y116" s="158">
        <f t="shared" si="133"/>
        <v>145000</v>
      </c>
      <c r="Z116" s="158">
        <f t="shared" si="133"/>
        <v>145000</v>
      </c>
      <c r="AA116" s="158">
        <f t="shared" si="133"/>
        <v>145000</v>
      </c>
      <c r="AB116" s="244">
        <f t="shared" si="99"/>
        <v>435000</v>
      </c>
      <c r="AC116" s="245">
        <f t="shared" si="134"/>
        <v>29</v>
      </c>
      <c r="AD116" s="98"/>
      <c r="AE116" s="244">
        <f t="shared" si="100"/>
        <v>885000</v>
      </c>
      <c r="AF116" s="245">
        <f t="shared" si="135"/>
        <v>59</v>
      </c>
      <c r="AG116" s="98"/>
      <c r="AH116" s="158">
        <f t="shared" si="136"/>
        <v>289000</v>
      </c>
      <c r="AI116" s="158">
        <f t="shared" si="136"/>
        <v>289000</v>
      </c>
      <c r="AJ116" s="158">
        <f t="shared" si="136"/>
        <v>326000</v>
      </c>
      <c r="AK116" s="244">
        <f t="shared" si="101"/>
        <v>904000</v>
      </c>
      <c r="AL116" s="245">
        <f t="shared" si="137"/>
        <v>60.266666666666666</v>
      </c>
      <c r="AM116" s="98"/>
      <c r="AN116" s="158">
        <f t="shared" si="138"/>
        <v>106000</v>
      </c>
      <c r="AO116" s="158">
        <f t="shared" si="138"/>
        <v>106000</v>
      </c>
      <c r="AP116" s="158">
        <f t="shared" si="138"/>
        <v>199000</v>
      </c>
      <c r="AQ116" s="244">
        <f t="shared" si="102"/>
        <v>411000</v>
      </c>
      <c r="AR116" s="245">
        <f t="shared" si="90"/>
        <v>27.4</v>
      </c>
      <c r="AS116" s="98"/>
      <c r="AT116" s="244">
        <f t="shared" si="103"/>
        <v>1315000</v>
      </c>
      <c r="AU116" s="244">
        <f t="shared" si="95"/>
        <v>59.77272727272727</v>
      </c>
      <c r="AV116" s="242"/>
      <c r="AW116" s="244">
        <f t="shared" si="104"/>
        <v>2200000</v>
      </c>
      <c r="AX116" s="245">
        <f t="shared" si="91"/>
        <v>146.66666666666666</v>
      </c>
      <c r="AY116" s="98"/>
      <c r="AZ116" s="244">
        <f t="shared" si="105"/>
        <v>0</v>
      </c>
      <c r="BA116" s="245">
        <f t="shared" si="96"/>
        <v>100</v>
      </c>
      <c r="BB116" s="244">
        <f t="shared" si="106"/>
        <v>2200000</v>
      </c>
      <c r="BC116" s="251"/>
    </row>
    <row r="117" spans="1:55" ht="19.5" customHeight="1">
      <c r="A117" s="15"/>
      <c r="B117" s="10"/>
      <c r="C117" s="10"/>
      <c r="D117" s="11"/>
      <c r="E117" s="16"/>
      <c r="F117" s="10"/>
      <c r="G117" s="18"/>
      <c r="H117" s="19"/>
      <c r="I117" s="20"/>
      <c r="J117" s="16"/>
      <c r="K117" s="10"/>
      <c r="L117" s="2">
        <v>6</v>
      </c>
      <c r="M117" s="8"/>
      <c r="N117" s="39" t="s">
        <v>126</v>
      </c>
      <c r="O117" s="160">
        <f aca="true" t="shared" si="139" ref="O117:U117">O118+O119+O120+O121</f>
        <v>2200000</v>
      </c>
      <c r="P117" s="160">
        <f t="shared" si="139"/>
        <v>1500000</v>
      </c>
      <c r="Q117" s="160">
        <f t="shared" si="139"/>
        <v>1500000</v>
      </c>
      <c r="R117" s="160">
        <f t="shared" si="139"/>
        <v>2200000</v>
      </c>
      <c r="S117" s="160">
        <f t="shared" si="139"/>
        <v>0</v>
      </c>
      <c r="T117" s="160">
        <f t="shared" si="139"/>
        <v>0</v>
      </c>
      <c r="U117" s="160">
        <f t="shared" si="139"/>
        <v>450000</v>
      </c>
      <c r="V117" s="42">
        <f t="shared" si="98"/>
        <v>450000</v>
      </c>
      <c r="W117" s="42">
        <f t="shared" si="86"/>
        <v>20.454545454545453</v>
      </c>
      <c r="X117" s="98"/>
      <c r="Y117" s="160">
        <f>Y118+Y119+Y120+Y121</f>
        <v>145000</v>
      </c>
      <c r="Z117" s="160">
        <f>Z118+Z119+Z120+Z121</f>
        <v>145000</v>
      </c>
      <c r="AA117" s="160">
        <f>AA118+AA119+AA120+AA121</f>
        <v>145000</v>
      </c>
      <c r="AB117" s="42">
        <f t="shared" si="99"/>
        <v>435000</v>
      </c>
      <c r="AC117" s="247">
        <f t="shared" si="134"/>
        <v>29</v>
      </c>
      <c r="AD117" s="98"/>
      <c r="AE117" s="42">
        <f t="shared" si="100"/>
        <v>885000</v>
      </c>
      <c r="AF117" s="247">
        <f t="shared" si="135"/>
        <v>59</v>
      </c>
      <c r="AG117" s="98"/>
      <c r="AH117" s="160">
        <f>AH118+AH119+AH120+AH121</f>
        <v>289000</v>
      </c>
      <c r="AI117" s="160">
        <f>AI118+AI119+AI120+AI121</f>
        <v>289000</v>
      </c>
      <c r="AJ117" s="160">
        <f>AJ118+AJ119+AJ120+AJ121</f>
        <v>326000</v>
      </c>
      <c r="AK117" s="42">
        <f t="shared" si="101"/>
        <v>904000</v>
      </c>
      <c r="AL117" s="247">
        <f t="shared" si="137"/>
        <v>60.266666666666666</v>
      </c>
      <c r="AM117" s="98"/>
      <c r="AN117" s="160">
        <f>AN118+AN119+AN120+AN121</f>
        <v>106000</v>
      </c>
      <c r="AO117" s="160">
        <f>AO118+AO119+AO120+AO121</f>
        <v>106000</v>
      </c>
      <c r="AP117" s="160">
        <f>AP118+AP119+AP120+AP121</f>
        <v>199000</v>
      </c>
      <c r="AQ117" s="42">
        <f t="shared" si="102"/>
        <v>411000</v>
      </c>
      <c r="AR117" s="247">
        <f t="shared" si="90"/>
        <v>27.4</v>
      </c>
      <c r="AS117" s="98"/>
      <c r="AT117" s="160">
        <f t="shared" si="103"/>
        <v>1315000</v>
      </c>
      <c r="AU117" s="160">
        <f t="shared" si="95"/>
        <v>59.77272727272727</v>
      </c>
      <c r="AV117" s="244"/>
      <c r="AW117" s="42">
        <f t="shared" si="104"/>
        <v>2200000</v>
      </c>
      <c r="AX117" s="247">
        <f t="shared" si="91"/>
        <v>146.66666666666666</v>
      </c>
      <c r="AY117" s="98"/>
      <c r="AZ117" s="42">
        <f t="shared" si="105"/>
        <v>0</v>
      </c>
      <c r="BA117" s="247">
        <f t="shared" si="96"/>
        <v>100</v>
      </c>
      <c r="BB117" s="42">
        <f t="shared" si="106"/>
        <v>2200000</v>
      </c>
      <c r="BC117" s="253"/>
    </row>
    <row r="118" spans="1:55" ht="19.5" customHeight="1">
      <c r="A118" s="15"/>
      <c r="B118" s="10"/>
      <c r="C118" s="10"/>
      <c r="D118" s="11"/>
      <c r="E118" s="16"/>
      <c r="F118" s="10"/>
      <c r="G118" s="18"/>
      <c r="H118" s="19"/>
      <c r="I118" s="20"/>
      <c r="J118" s="16"/>
      <c r="K118" s="10"/>
      <c r="L118" s="10"/>
      <c r="M118" s="202" t="s">
        <v>30</v>
      </c>
      <c r="N118" s="203" t="s">
        <v>127</v>
      </c>
      <c r="O118" s="205">
        <v>700000</v>
      </c>
      <c r="P118" s="205">
        <v>500000</v>
      </c>
      <c r="Q118" s="205">
        <v>500000</v>
      </c>
      <c r="R118" s="205">
        <v>700000</v>
      </c>
      <c r="S118" s="205"/>
      <c r="T118" s="205"/>
      <c r="U118" s="205">
        <v>143000</v>
      </c>
      <c r="V118" s="204">
        <f t="shared" si="98"/>
        <v>143000</v>
      </c>
      <c r="W118" s="204">
        <f t="shared" si="86"/>
        <v>20.428571428571427</v>
      </c>
      <c r="X118" s="156"/>
      <c r="Y118" s="205">
        <v>45000</v>
      </c>
      <c r="Z118" s="205">
        <v>45000</v>
      </c>
      <c r="AA118" s="205">
        <v>45000</v>
      </c>
      <c r="AB118" s="254">
        <f t="shared" si="99"/>
        <v>135000</v>
      </c>
      <c r="AC118" s="255">
        <f t="shared" si="134"/>
        <v>27</v>
      </c>
      <c r="AD118" s="156"/>
      <c r="AE118" s="254">
        <f t="shared" si="100"/>
        <v>278000</v>
      </c>
      <c r="AF118" s="255">
        <f t="shared" si="135"/>
        <v>55.6</v>
      </c>
      <c r="AG118" s="156"/>
      <c r="AH118" s="205">
        <v>89000</v>
      </c>
      <c r="AI118" s="205">
        <v>89000</v>
      </c>
      <c r="AJ118" s="205">
        <v>106000</v>
      </c>
      <c r="AK118" s="254">
        <f t="shared" si="101"/>
        <v>284000</v>
      </c>
      <c r="AL118" s="255">
        <f t="shared" si="137"/>
        <v>56.8</v>
      </c>
      <c r="AM118" s="156"/>
      <c r="AN118" s="205">
        <v>26000</v>
      </c>
      <c r="AO118" s="205">
        <v>26000</v>
      </c>
      <c r="AP118" s="205">
        <v>86000</v>
      </c>
      <c r="AQ118" s="254">
        <f t="shared" si="102"/>
        <v>138000</v>
      </c>
      <c r="AR118" s="255">
        <f t="shared" si="90"/>
        <v>27.6</v>
      </c>
      <c r="AS118" s="156"/>
      <c r="AT118" s="254">
        <f t="shared" si="103"/>
        <v>422000</v>
      </c>
      <c r="AU118" s="254">
        <f t="shared" si="95"/>
        <v>60.285714285714285</v>
      </c>
      <c r="AV118" s="246"/>
      <c r="AW118" s="254">
        <f t="shared" si="104"/>
        <v>700000</v>
      </c>
      <c r="AX118" s="255">
        <f t="shared" si="91"/>
        <v>140</v>
      </c>
      <c r="AY118" s="156"/>
      <c r="AZ118" s="254">
        <f t="shared" si="105"/>
        <v>0</v>
      </c>
      <c r="BA118" s="255">
        <f t="shared" si="96"/>
        <v>100</v>
      </c>
      <c r="BB118" s="254">
        <f t="shared" si="106"/>
        <v>700000</v>
      </c>
      <c r="BC118" s="255"/>
    </row>
    <row r="119" spans="1:55" ht="19.5" customHeight="1">
      <c r="A119" s="15"/>
      <c r="B119" s="10"/>
      <c r="C119" s="10"/>
      <c r="D119" s="11"/>
      <c r="E119" s="16"/>
      <c r="F119" s="10"/>
      <c r="G119" s="18"/>
      <c r="H119" s="19"/>
      <c r="I119" s="20"/>
      <c r="J119" s="16"/>
      <c r="K119" s="10"/>
      <c r="L119" s="10"/>
      <c r="M119" s="202" t="s">
        <v>25</v>
      </c>
      <c r="N119" s="203" t="s">
        <v>128</v>
      </c>
      <c r="O119" s="205">
        <v>1500000</v>
      </c>
      <c r="P119" s="205">
        <v>1000000</v>
      </c>
      <c r="Q119" s="205">
        <v>1000000</v>
      </c>
      <c r="R119" s="205">
        <v>1500000</v>
      </c>
      <c r="S119" s="205"/>
      <c r="T119" s="205"/>
      <c r="U119" s="205">
        <v>307000</v>
      </c>
      <c r="V119" s="204">
        <f t="shared" si="98"/>
        <v>307000</v>
      </c>
      <c r="W119" s="204">
        <f t="shared" si="86"/>
        <v>20.466666666666665</v>
      </c>
      <c r="X119" s="156"/>
      <c r="Y119" s="205">
        <v>100000</v>
      </c>
      <c r="Z119" s="205">
        <v>100000</v>
      </c>
      <c r="AA119" s="205">
        <v>100000</v>
      </c>
      <c r="AB119" s="254">
        <f t="shared" si="99"/>
        <v>300000</v>
      </c>
      <c r="AC119" s="255">
        <f t="shared" si="134"/>
        <v>30</v>
      </c>
      <c r="AD119" s="156"/>
      <c r="AE119" s="254">
        <f t="shared" si="100"/>
        <v>607000</v>
      </c>
      <c r="AF119" s="255">
        <f t="shared" si="135"/>
        <v>60.7</v>
      </c>
      <c r="AG119" s="156"/>
      <c r="AH119" s="205">
        <v>200000</v>
      </c>
      <c r="AI119" s="205">
        <v>200000</v>
      </c>
      <c r="AJ119" s="205">
        <v>220000</v>
      </c>
      <c r="AK119" s="254">
        <f t="shared" si="101"/>
        <v>620000</v>
      </c>
      <c r="AL119" s="255">
        <f t="shared" si="137"/>
        <v>62</v>
      </c>
      <c r="AM119" s="156"/>
      <c r="AN119" s="205">
        <v>80000</v>
      </c>
      <c r="AO119" s="205">
        <v>80000</v>
      </c>
      <c r="AP119" s="205">
        <v>113000</v>
      </c>
      <c r="AQ119" s="254">
        <f t="shared" si="102"/>
        <v>273000</v>
      </c>
      <c r="AR119" s="255">
        <f t="shared" si="90"/>
        <v>27.3</v>
      </c>
      <c r="AS119" s="156"/>
      <c r="AT119" s="254">
        <f t="shared" si="103"/>
        <v>893000</v>
      </c>
      <c r="AU119" s="254">
        <f t="shared" si="95"/>
        <v>59.53333333333333</v>
      </c>
      <c r="AV119" s="242"/>
      <c r="AW119" s="254">
        <f t="shared" si="104"/>
        <v>1500000</v>
      </c>
      <c r="AX119" s="255">
        <f t="shared" si="91"/>
        <v>150</v>
      </c>
      <c r="AY119" s="156"/>
      <c r="AZ119" s="254">
        <f t="shared" si="105"/>
        <v>0</v>
      </c>
      <c r="BA119" s="255">
        <f t="shared" si="96"/>
        <v>100</v>
      </c>
      <c r="BB119" s="254">
        <f t="shared" si="106"/>
        <v>1500000</v>
      </c>
      <c r="BC119" s="255"/>
    </row>
    <row r="120" spans="1:55" ht="19.5" customHeight="1">
      <c r="A120" s="15"/>
      <c r="B120" s="10"/>
      <c r="C120" s="10"/>
      <c r="D120" s="11"/>
      <c r="E120" s="16"/>
      <c r="F120" s="10"/>
      <c r="G120" s="18"/>
      <c r="H120" s="19"/>
      <c r="I120" s="20"/>
      <c r="J120" s="16"/>
      <c r="K120" s="10"/>
      <c r="L120" s="10"/>
      <c r="M120" s="202" t="s">
        <v>26</v>
      </c>
      <c r="N120" s="203" t="s">
        <v>129</v>
      </c>
      <c r="O120" s="198"/>
      <c r="P120" s="198"/>
      <c r="Q120" s="198"/>
      <c r="R120" s="198"/>
      <c r="S120" s="198"/>
      <c r="T120" s="198"/>
      <c r="U120" s="198"/>
      <c r="V120" s="138">
        <f t="shared" si="98"/>
        <v>0</v>
      </c>
      <c r="W120" s="138" t="e">
        <f t="shared" si="86"/>
        <v>#DIV/0!</v>
      </c>
      <c r="X120" s="156"/>
      <c r="Y120" s="198"/>
      <c r="Z120" s="198"/>
      <c r="AA120" s="198"/>
      <c r="AB120" s="254">
        <f t="shared" si="99"/>
        <v>0</v>
      </c>
      <c r="AC120" s="255" t="e">
        <f t="shared" si="134"/>
        <v>#DIV/0!</v>
      </c>
      <c r="AD120" s="156"/>
      <c r="AE120" s="254">
        <f t="shared" si="100"/>
        <v>0</v>
      </c>
      <c r="AF120" s="255" t="e">
        <f t="shared" si="135"/>
        <v>#DIV/0!</v>
      </c>
      <c r="AG120" s="156"/>
      <c r="AH120" s="198"/>
      <c r="AI120" s="198"/>
      <c r="AJ120" s="198"/>
      <c r="AK120" s="254">
        <f t="shared" si="101"/>
        <v>0</v>
      </c>
      <c r="AL120" s="255" t="e">
        <f t="shared" si="137"/>
        <v>#DIV/0!</v>
      </c>
      <c r="AM120" s="156"/>
      <c r="AN120" s="198"/>
      <c r="AO120" s="198"/>
      <c r="AP120" s="198"/>
      <c r="AQ120" s="254">
        <f t="shared" si="102"/>
        <v>0</v>
      </c>
      <c r="AR120" s="255" t="e">
        <f t="shared" si="90"/>
        <v>#DIV/0!</v>
      </c>
      <c r="AS120" s="156"/>
      <c r="AT120" s="254">
        <f t="shared" si="103"/>
        <v>0</v>
      </c>
      <c r="AU120" s="254" t="e">
        <f t="shared" si="95"/>
        <v>#DIV/0!</v>
      </c>
      <c r="AV120" s="191"/>
      <c r="AW120" s="254">
        <f t="shared" si="104"/>
        <v>0</v>
      </c>
      <c r="AX120" s="255" t="e">
        <f t="shared" si="91"/>
        <v>#DIV/0!</v>
      </c>
      <c r="AY120" s="156"/>
      <c r="AZ120" s="254">
        <f t="shared" si="105"/>
        <v>0</v>
      </c>
      <c r="BA120" s="255" t="e">
        <f t="shared" si="96"/>
        <v>#DIV/0!</v>
      </c>
      <c r="BB120" s="254">
        <f t="shared" si="106"/>
        <v>0</v>
      </c>
      <c r="BC120" s="255"/>
    </row>
    <row r="121" spans="1:55" ht="19.5" customHeight="1">
      <c r="A121" s="15"/>
      <c r="B121" s="10"/>
      <c r="C121" s="10"/>
      <c r="D121" s="11"/>
      <c r="E121" s="16"/>
      <c r="F121" s="10"/>
      <c r="G121" s="18"/>
      <c r="H121" s="19"/>
      <c r="I121" s="20"/>
      <c r="J121" s="16"/>
      <c r="K121" s="10"/>
      <c r="L121" s="10"/>
      <c r="M121" s="202">
        <v>90</v>
      </c>
      <c r="N121" s="203" t="s">
        <v>130</v>
      </c>
      <c r="O121" s="205"/>
      <c r="P121" s="205"/>
      <c r="Q121" s="205"/>
      <c r="R121" s="205"/>
      <c r="S121" s="205"/>
      <c r="T121" s="205"/>
      <c r="U121" s="205"/>
      <c r="V121" s="204">
        <f t="shared" si="98"/>
        <v>0</v>
      </c>
      <c r="W121" s="204" t="e">
        <f t="shared" si="86"/>
        <v>#DIV/0!</v>
      </c>
      <c r="X121" s="156"/>
      <c r="Y121" s="205"/>
      <c r="Z121" s="205"/>
      <c r="AA121" s="205"/>
      <c r="AB121" s="254">
        <f t="shared" si="99"/>
        <v>0</v>
      </c>
      <c r="AC121" s="255" t="e">
        <f t="shared" si="134"/>
        <v>#DIV/0!</v>
      </c>
      <c r="AD121" s="156"/>
      <c r="AE121" s="254">
        <f t="shared" si="100"/>
        <v>0</v>
      </c>
      <c r="AF121" s="255" t="e">
        <f t="shared" si="135"/>
        <v>#DIV/0!</v>
      </c>
      <c r="AG121" s="156"/>
      <c r="AH121" s="205"/>
      <c r="AI121" s="205"/>
      <c r="AJ121" s="205"/>
      <c r="AK121" s="254">
        <f t="shared" si="101"/>
        <v>0</v>
      </c>
      <c r="AL121" s="255" t="e">
        <f t="shared" si="137"/>
        <v>#DIV/0!</v>
      </c>
      <c r="AM121" s="156"/>
      <c r="AN121" s="205"/>
      <c r="AO121" s="205"/>
      <c r="AP121" s="205"/>
      <c r="AQ121" s="254">
        <f t="shared" si="102"/>
        <v>0</v>
      </c>
      <c r="AR121" s="255" t="e">
        <f t="shared" si="90"/>
        <v>#DIV/0!</v>
      </c>
      <c r="AS121" s="156"/>
      <c r="AT121" s="254">
        <f t="shared" si="103"/>
        <v>0</v>
      </c>
      <c r="AU121" s="254" t="e">
        <f t="shared" si="95"/>
        <v>#DIV/0!</v>
      </c>
      <c r="AV121" s="226"/>
      <c r="AW121" s="254">
        <f t="shared" si="104"/>
        <v>0</v>
      </c>
      <c r="AX121" s="255" t="e">
        <f t="shared" si="91"/>
        <v>#DIV/0!</v>
      </c>
      <c r="AY121" s="156"/>
      <c r="AZ121" s="254">
        <f t="shared" si="105"/>
        <v>0</v>
      </c>
      <c r="BA121" s="255" t="e">
        <f t="shared" si="96"/>
        <v>#DIV/0!</v>
      </c>
      <c r="BB121" s="254">
        <f t="shared" si="106"/>
        <v>0</v>
      </c>
      <c r="BC121" s="255"/>
    </row>
    <row r="122" spans="1:55" s="9" customFormat="1" ht="19.5" customHeight="1">
      <c r="A122" s="12"/>
      <c r="B122" s="3"/>
      <c r="C122" s="3"/>
      <c r="D122" s="14" t="s">
        <v>28</v>
      </c>
      <c r="E122" s="7"/>
      <c r="F122" s="3"/>
      <c r="G122" s="4"/>
      <c r="H122" s="5"/>
      <c r="I122" s="6"/>
      <c r="J122" s="7"/>
      <c r="K122" s="3"/>
      <c r="L122" s="3"/>
      <c r="M122" s="8"/>
      <c r="N122" s="40" t="s">
        <v>66</v>
      </c>
      <c r="O122" s="158">
        <f aca="true" t="shared" si="140" ref="O122:U127">O123</f>
        <v>1250000</v>
      </c>
      <c r="P122" s="158">
        <f t="shared" si="140"/>
        <v>1319000</v>
      </c>
      <c r="Q122" s="158">
        <f t="shared" si="140"/>
        <v>1398000</v>
      </c>
      <c r="R122" s="158">
        <f t="shared" si="140"/>
        <v>1250000</v>
      </c>
      <c r="S122" s="158">
        <f t="shared" si="140"/>
        <v>0</v>
      </c>
      <c r="T122" s="158">
        <f t="shared" si="140"/>
        <v>0</v>
      </c>
      <c r="U122" s="158">
        <f t="shared" si="140"/>
        <v>424000</v>
      </c>
      <c r="V122" s="44">
        <f t="shared" si="98"/>
        <v>424000</v>
      </c>
      <c r="W122" s="44">
        <f t="shared" si="86"/>
        <v>33.92</v>
      </c>
      <c r="X122" s="156"/>
      <c r="Y122" s="158">
        <f aca="true" t="shared" si="141" ref="Y122:AA127">Y123</f>
        <v>17000</v>
      </c>
      <c r="Z122" s="158">
        <f t="shared" si="141"/>
        <v>17000</v>
      </c>
      <c r="AA122" s="158">
        <f t="shared" si="141"/>
        <v>17000</v>
      </c>
      <c r="AB122" s="244">
        <f t="shared" si="99"/>
        <v>51000</v>
      </c>
      <c r="AC122" s="245">
        <f t="shared" si="134"/>
        <v>3.648068669527897</v>
      </c>
      <c r="AD122" s="156"/>
      <c r="AE122" s="244">
        <f t="shared" si="100"/>
        <v>475000</v>
      </c>
      <c r="AF122" s="245">
        <f t="shared" si="135"/>
        <v>33.97711015736767</v>
      </c>
      <c r="AG122" s="156"/>
      <c r="AH122" s="158">
        <f aca="true" t="shared" si="142" ref="AH122:AJ127">AH123</f>
        <v>150000</v>
      </c>
      <c r="AI122" s="158">
        <f t="shared" si="142"/>
        <v>150000</v>
      </c>
      <c r="AJ122" s="158">
        <f t="shared" si="142"/>
        <v>163000</v>
      </c>
      <c r="AK122" s="244">
        <f t="shared" si="101"/>
        <v>463000</v>
      </c>
      <c r="AL122" s="245">
        <f t="shared" si="137"/>
        <v>33.118741058655225</v>
      </c>
      <c r="AM122" s="156"/>
      <c r="AN122" s="158">
        <f aca="true" t="shared" si="143" ref="AN122:AP127">AN123</f>
        <v>100000</v>
      </c>
      <c r="AO122" s="158">
        <f t="shared" si="143"/>
        <v>100000</v>
      </c>
      <c r="AP122" s="158">
        <f t="shared" si="143"/>
        <v>112000</v>
      </c>
      <c r="AQ122" s="244">
        <f t="shared" si="102"/>
        <v>312000</v>
      </c>
      <c r="AR122" s="245">
        <f t="shared" si="90"/>
        <v>22.317596566523605</v>
      </c>
      <c r="AS122" s="156"/>
      <c r="AT122" s="244">
        <f t="shared" si="103"/>
        <v>775000</v>
      </c>
      <c r="AU122" s="244">
        <f t="shared" si="95"/>
        <v>62</v>
      </c>
      <c r="AV122" s="135"/>
      <c r="AW122" s="244">
        <f t="shared" si="104"/>
        <v>1250000</v>
      </c>
      <c r="AX122" s="245">
        <f t="shared" si="91"/>
        <v>89.4134477825465</v>
      </c>
      <c r="AY122" s="156"/>
      <c r="AZ122" s="244">
        <f t="shared" si="105"/>
        <v>0</v>
      </c>
      <c r="BA122" s="245">
        <f t="shared" si="96"/>
        <v>100</v>
      </c>
      <c r="BB122" s="244">
        <f t="shared" si="106"/>
        <v>1250000</v>
      </c>
      <c r="BC122" s="245"/>
    </row>
    <row r="123" spans="1:55" s="9" customFormat="1" ht="19.5" customHeight="1">
      <c r="A123" s="12"/>
      <c r="B123" s="3"/>
      <c r="C123" s="3"/>
      <c r="D123" s="8"/>
      <c r="E123" s="1" t="s">
        <v>29</v>
      </c>
      <c r="F123" s="3"/>
      <c r="G123" s="4"/>
      <c r="H123" s="5"/>
      <c r="I123" s="6"/>
      <c r="J123" s="7"/>
      <c r="K123" s="3"/>
      <c r="L123" s="3"/>
      <c r="M123" s="8"/>
      <c r="N123" s="39" t="s">
        <v>8</v>
      </c>
      <c r="O123" s="160">
        <f t="shared" si="140"/>
        <v>1250000</v>
      </c>
      <c r="P123" s="160">
        <f t="shared" si="140"/>
        <v>1319000</v>
      </c>
      <c r="Q123" s="160">
        <f t="shared" si="140"/>
        <v>1398000</v>
      </c>
      <c r="R123" s="160">
        <f t="shared" si="140"/>
        <v>1250000</v>
      </c>
      <c r="S123" s="160">
        <f t="shared" si="140"/>
        <v>0</v>
      </c>
      <c r="T123" s="160">
        <f t="shared" si="140"/>
        <v>0</v>
      </c>
      <c r="U123" s="160">
        <f t="shared" si="140"/>
        <v>424000</v>
      </c>
      <c r="V123" s="42">
        <f t="shared" si="98"/>
        <v>424000</v>
      </c>
      <c r="W123" s="42">
        <f t="shared" si="86"/>
        <v>33.92</v>
      </c>
      <c r="X123" s="156"/>
      <c r="Y123" s="160">
        <f t="shared" si="141"/>
        <v>17000</v>
      </c>
      <c r="Z123" s="160">
        <f t="shared" si="141"/>
        <v>17000</v>
      </c>
      <c r="AA123" s="160">
        <f t="shared" si="141"/>
        <v>17000</v>
      </c>
      <c r="AB123" s="246">
        <f t="shared" si="99"/>
        <v>51000</v>
      </c>
      <c r="AC123" s="247">
        <f t="shared" si="134"/>
        <v>3.648068669527897</v>
      </c>
      <c r="AD123" s="156"/>
      <c r="AE123" s="246">
        <f t="shared" si="100"/>
        <v>475000</v>
      </c>
      <c r="AF123" s="247">
        <f t="shared" si="135"/>
        <v>33.97711015736767</v>
      </c>
      <c r="AG123" s="156"/>
      <c r="AH123" s="160">
        <f t="shared" si="142"/>
        <v>150000</v>
      </c>
      <c r="AI123" s="160">
        <f t="shared" si="142"/>
        <v>150000</v>
      </c>
      <c r="AJ123" s="160">
        <f t="shared" si="142"/>
        <v>163000</v>
      </c>
      <c r="AK123" s="246">
        <f t="shared" si="101"/>
        <v>463000</v>
      </c>
      <c r="AL123" s="247">
        <f t="shared" si="137"/>
        <v>33.118741058655225</v>
      </c>
      <c r="AM123" s="156"/>
      <c r="AN123" s="160">
        <f t="shared" si="143"/>
        <v>100000</v>
      </c>
      <c r="AO123" s="160">
        <f t="shared" si="143"/>
        <v>100000</v>
      </c>
      <c r="AP123" s="160">
        <f t="shared" si="143"/>
        <v>112000</v>
      </c>
      <c r="AQ123" s="246">
        <f t="shared" si="102"/>
        <v>312000</v>
      </c>
      <c r="AR123" s="247">
        <f t="shared" si="90"/>
        <v>22.317596566523605</v>
      </c>
      <c r="AS123" s="156"/>
      <c r="AT123" s="246">
        <f t="shared" si="103"/>
        <v>775000</v>
      </c>
      <c r="AU123" s="246">
        <f t="shared" si="95"/>
        <v>62</v>
      </c>
      <c r="AV123" s="191"/>
      <c r="AW123" s="246">
        <f t="shared" si="104"/>
        <v>1250000</v>
      </c>
      <c r="AX123" s="247">
        <f t="shared" si="91"/>
        <v>89.4134477825465</v>
      </c>
      <c r="AY123" s="156"/>
      <c r="AZ123" s="246">
        <f t="shared" si="105"/>
        <v>0</v>
      </c>
      <c r="BA123" s="247">
        <f t="shared" si="96"/>
        <v>100</v>
      </c>
      <c r="BB123" s="246">
        <f t="shared" si="106"/>
        <v>1250000</v>
      </c>
      <c r="BC123" s="247"/>
    </row>
    <row r="124" spans="1:55" ht="19.5" customHeight="1">
      <c r="A124" s="15"/>
      <c r="B124" s="10"/>
      <c r="C124" s="10"/>
      <c r="D124" s="11"/>
      <c r="E124" s="16"/>
      <c r="F124" s="17">
        <v>6</v>
      </c>
      <c r="G124" s="18"/>
      <c r="H124" s="19"/>
      <c r="I124" s="20"/>
      <c r="J124" s="16"/>
      <c r="K124" s="10"/>
      <c r="L124" s="10"/>
      <c r="M124" s="11"/>
      <c r="N124" s="30" t="s">
        <v>18</v>
      </c>
      <c r="O124" s="191">
        <f t="shared" si="140"/>
        <v>1250000</v>
      </c>
      <c r="P124" s="191">
        <f t="shared" si="140"/>
        <v>1319000</v>
      </c>
      <c r="Q124" s="191">
        <f t="shared" si="140"/>
        <v>1398000</v>
      </c>
      <c r="R124" s="191">
        <f t="shared" si="140"/>
        <v>1250000</v>
      </c>
      <c r="S124" s="191">
        <f t="shared" si="140"/>
        <v>0</v>
      </c>
      <c r="T124" s="191">
        <f t="shared" si="140"/>
        <v>0</v>
      </c>
      <c r="U124" s="191">
        <f t="shared" si="140"/>
        <v>424000</v>
      </c>
      <c r="V124" s="43">
        <f t="shared" si="98"/>
        <v>424000</v>
      </c>
      <c r="W124" s="43">
        <f t="shared" si="86"/>
        <v>33.92</v>
      </c>
      <c r="X124" s="156"/>
      <c r="Y124" s="191">
        <f t="shared" si="141"/>
        <v>17000</v>
      </c>
      <c r="Z124" s="191">
        <f t="shared" si="141"/>
        <v>17000</v>
      </c>
      <c r="AA124" s="191">
        <f t="shared" si="141"/>
        <v>17000</v>
      </c>
      <c r="AB124" s="242">
        <f t="shared" si="99"/>
        <v>51000</v>
      </c>
      <c r="AC124" s="243">
        <f t="shared" si="134"/>
        <v>3.648068669527897</v>
      </c>
      <c r="AD124" s="156"/>
      <c r="AE124" s="242">
        <f t="shared" si="100"/>
        <v>475000</v>
      </c>
      <c r="AF124" s="243">
        <f t="shared" si="135"/>
        <v>33.97711015736767</v>
      </c>
      <c r="AG124" s="156"/>
      <c r="AH124" s="191">
        <f t="shared" si="142"/>
        <v>150000</v>
      </c>
      <c r="AI124" s="191">
        <f t="shared" si="142"/>
        <v>150000</v>
      </c>
      <c r="AJ124" s="191">
        <f t="shared" si="142"/>
        <v>163000</v>
      </c>
      <c r="AK124" s="242">
        <f t="shared" si="101"/>
        <v>463000</v>
      </c>
      <c r="AL124" s="243">
        <f t="shared" si="137"/>
        <v>33.118741058655225</v>
      </c>
      <c r="AM124" s="156"/>
      <c r="AN124" s="191">
        <f t="shared" si="143"/>
        <v>100000</v>
      </c>
      <c r="AO124" s="191">
        <f t="shared" si="143"/>
        <v>100000</v>
      </c>
      <c r="AP124" s="191">
        <f t="shared" si="143"/>
        <v>112000</v>
      </c>
      <c r="AQ124" s="242">
        <f t="shared" si="102"/>
        <v>312000</v>
      </c>
      <c r="AR124" s="243">
        <f t="shared" si="90"/>
        <v>22.317596566523605</v>
      </c>
      <c r="AS124" s="156"/>
      <c r="AT124" s="242">
        <f t="shared" si="103"/>
        <v>775000</v>
      </c>
      <c r="AU124" s="242">
        <f t="shared" si="95"/>
        <v>62</v>
      </c>
      <c r="AV124" s="193"/>
      <c r="AW124" s="242">
        <f t="shared" si="104"/>
        <v>1250000</v>
      </c>
      <c r="AX124" s="243">
        <f t="shared" si="91"/>
        <v>89.4134477825465</v>
      </c>
      <c r="AY124" s="156"/>
      <c r="AZ124" s="242">
        <f t="shared" si="105"/>
        <v>0</v>
      </c>
      <c r="BA124" s="243">
        <f t="shared" si="96"/>
        <v>100</v>
      </c>
      <c r="BB124" s="242">
        <f t="shared" si="106"/>
        <v>1250000</v>
      </c>
      <c r="BC124" s="243"/>
    </row>
    <row r="125" spans="1:55" ht="19.5" customHeight="1">
      <c r="A125" s="15"/>
      <c r="B125" s="10"/>
      <c r="C125" s="10"/>
      <c r="D125" s="11"/>
      <c r="E125" s="16"/>
      <c r="F125" s="10"/>
      <c r="G125" s="21">
        <v>0</v>
      </c>
      <c r="H125" s="22"/>
      <c r="I125" s="20"/>
      <c r="J125" s="16"/>
      <c r="K125" s="10"/>
      <c r="L125" s="10"/>
      <c r="M125" s="11"/>
      <c r="N125" s="30" t="s">
        <v>18</v>
      </c>
      <c r="O125" s="191">
        <f t="shared" si="140"/>
        <v>1250000</v>
      </c>
      <c r="P125" s="191">
        <f t="shared" si="140"/>
        <v>1319000</v>
      </c>
      <c r="Q125" s="191">
        <f t="shared" si="140"/>
        <v>1398000</v>
      </c>
      <c r="R125" s="191">
        <f t="shared" si="140"/>
        <v>1250000</v>
      </c>
      <c r="S125" s="191">
        <f t="shared" si="140"/>
        <v>0</v>
      </c>
      <c r="T125" s="191">
        <f t="shared" si="140"/>
        <v>0</v>
      </c>
      <c r="U125" s="191">
        <f t="shared" si="140"/>
        <v>424000</v>
      </c>
      <c r="V125" s="43">
        <f t="shared" si="98"/>
        <v>424000</v>
      </c>
      <c r="W125" s="43">
        <f t="shared" si="86"/>
        <v>33.92</v>
      </c>
      <c r="X125" s="156"/>
      <c r="Y125" s="191">
        <f t="shared" si="141"/>
        <v>17000</v>
      </c>
      <c r="Z125" s="191">
        <f t="shared" si="141"/>
        <v>17000</v>
      </c>
      <c r="AA125" s="191">
        <f t="shared" si="141"/>
        <v>17000</v>
      </c>
      <c r="AB125" s="43">
        <f t="shared" si="99"/>
        <v>51000</v>
      </c>
      <c r="AC125" s="243">
        <f t="shared" si="134"/>
        <v>3.648068669527897</v>
      </c>
      <c r="AD125" s="156"/>
      <c r="AE125" s="43">
        <f t="shared" si="100"/>
        <v>475000</v>
      </c>
      <c r="AF125" s="243">
        <f t="shared" si="135"/>
        <v>33.97711015736767</v>
      </c>
      <c r="AG125" s="156"/>
      <c r="AH125" s="191">
        <f t="shared" si="142"/>
        <v>150000</v>
      </c>
      <c r="AI125" s="191">
        <f t="shared" si="142"/>
        <v>150000</v>
      </c>
      <c r="AJ125" s="191">
        <f t="shared" si="142"/>
        <v>163000</v>
      </c>
      <c r="AK125" s="43">
        <f t="shared" si="101"/>
        <v>463000</v>
      </c>
      <c r="AL125" s="243">
        <f t="shared" si="137"/>
        <v>33.118741058655225</v>
      </c>
      <c r="AM125" s="156"/>
      <c r="AN125" s="191">
        <f t="shared" si="143"/>
        <v>100000</v>
      </c>
      <c r="AO125" s="191">
        <f t="shared" si="143"/>
        <v>100000</v>
      </c>
      <c r="AP125" s="191">
        <f t="shared" si="143"/>
        <v>112000</v>
      </c>
      <c r="AQ125" s="43">
        <f t="shared" si="102"/>
        <v>312000</v>
      </c>
      <c r="AR125" s="243">
        <f t="shared" si="90"/>
        <v>22.317596566523605</v>
      </c>
      <c r="AS125" s="156"/>
      <c r="AT125" s="191">
        <f t="shared" si="103"/>
        <v>775000</v>
      </c>
      <c r="AU125" s="191">
        <f t="shared" si="95"/>
        <v>62</v>
      </c>
      <c r="AV125" s="201"/>
      <c r="AW125" s="43">
        <f t="shared" si="104"/>
        <v>1250000</v>
      </c>
      <c r="AX125" s="243">
        <f t="shared" si="91"/>
        <v>89.4134477825465</v>
      </c>
      <c r="AY125" s="156"/>
      <c r="AZ125" s="43">
        <f t="shared" si="105"/>
        <v>0</v>
      </c>
      <c r="BA125" s="243">
        <f t="shared" si="96"/>
        <v>100</v>
      </c>
      <c r="BB125" s="43">
        <f t="shared" si="106"/>
        <v>1250000</v>
      </c>
      <c r="BC125" s="243"/>
    </row>
    <row r="126" spans="1:55" ht="19.5" customHeight="1">
      <c r="A126" s="15"/>
      <c r="B126" s="10"/>
      <c r="C126" s="10"/>
      <c r="D126" s="11"/>
      <c r="E126" s="16"/>
      <c r="F126" s="10"/>
      <c r="G126" s="21"/>
      <c r="H126" s="57" t="s">
        <v>28</v>
      </c>
      <c r="I126" s="222"/>
      <c r="J126" s="223"/>
      <c r="K126" s="224"/>
      <c r="L126" s="224"/>
      <c r="M126" s="225"/>
      <c r="N126" s="58" t="s">
        <v>55</v>
      </c>
      <c r="O126" s="226">
        <f t="shared" si="140"/>
        <v>1250000</v>
      </c>
      <c r="P126" s="226">
        <f t="shared" si="140"/>
        <v>1319000</v>
      </c>
      <c r="Q126" s="226">
        <f t="shared" si="140"/>
        <v>1398000</v>
      </c>
      <c r="R126" s="226">
        <f t="shared" si="140"/>
        <v>1250000</v>
      </c>
      <c r="S126" s="226">
        <f t="shared" si="140"/>
        <v>0</v>
      </c>
      <c r="T126" s="226">
        <f t="shared" si="140"/>
        <v>0</v>
      </c>
      <c r="U126" s="226">
        <f t="shared" si="140"/>
        <v>424000</v>
      </c>
      <c r="V126" s="59">
        <f t="shared" si="98"/>
        <v>424000</v>
      </c>
      <c r="W126" s="59">
        <f t="shared" si="86"/>
        <v>33.92</v>
      </c>
      <c r="X126" s="156"/>
      <c r="Y126" s="226">
        <f t="shared" si="141"/>
        <v>17000</v>
      </c>
      <c r="Z126" s="226">
        <f t="shared" si="141"/>
        <v>17000</v>
      </c>
      <c r="AA126" s="226">
        <f t="shared" si="141"/>
        <v>17000</v>
      </c>
      <c r="AB126" s="59">
        <f t="shared" si="99"/>
        <v>51000</v>
      </c>
      <c r="AC126" s="257">
        <f>AB126/(Q126/100)</f>
        <v>3.648068669527897</v>
      </c>
      <c r="AD126" s="156"/>
      <c r="AE126" s="59">
        <f t="shared" si="100"/>
        <v>475000</v>
      </c>
      <c r="AF126" s="257">
        <f>AE126/(Q126/100)</f>
        <v>33.97711015736767</v>
      </c>
      <c r="AG126" s="156"/>
      <c r="AH126" s="226">
        <f t="shared" si="142"/>
        <v>150000</v>
      </c>
      <c r="AI126" s="226">
        <f t="shared" si="142"/>
        <v>150000</v>
      </c>
      <c r="AJ126" s="226">
        <f t="shared" si="142"/>
        <v>163000</v>
      </c>
      <c r="AK126" s="59">
        <f t="shared" si="101"/>
        <v>463000</v>
      </c>
      <c r="AL126" s="257">
        <f>AK126/(Q126/100)</f>
        <v>33.118741058655225</v>
      </c>
      <c r="AM126" s="156"/>
      <c r="AN126" s="226">
        <f t="shared" si="143"/>
        <v>100000</v>
      </c>
      <c r="AO126" s="226">
        <f t="shared" si="143"/>
        <v>100000</v>
      </c>
      <c r="AP126" s="226">
        <f t="shared" si="143"/>
        <v>112000</v>
      </c>
      <c r="AQ126" s="59">
        <f t="shared" si="102"/>
        <v>312000</v>
      </c>
      <c r="AR126" s="257">
        <f>AQ126/(Q126/100)</f>
        <v>22.317596566523605</v>
      </c>
      <c r="AS126" s="156"/>
      <c r="AT126" s="226">
        <f t="shared" si="103"/>
        <v>775000</v>
      </c>
      <c r="AU126" s="226">
        <f t="shared" si="95"/>
        <v>62</v>
      </c>
      <c r="AV126" s="254"/>
      <c r="AW126" s="59">
        <f t="shared" si="104"/>
        <v>1250000</v>
      </c>
      <c r="AX126" s="257">
        <f t="shared" si="91"/>
        <v>89.4134477825465</v>
      </c>
      <c r="AY126" s="156"/>
      <c r="AZ126" s="59">
        <f t="shared" si="105"/>
        <v>0</v>
      </c>
      <c r="BA126" s="257">
        <f t="shared" si="96"/>
        <v>100</v>
      </c>
      <c r="BB126" s="59">
        <f t="shared" si="106"/>
        <v>1250000</v>
      </c>
      <c r="BC126" s="257"/>
    </row>
    <row r="127" spans="1:55" s="9" customFormat="1" ht="19.5" customHeight="1">
      <c r="A127" s="12"/>
      <c r="B127" s="3"/>
      <c r="C127" s="3"/>
      <c r="D127" s="8"/>
      <c r="E127" s="7"/>
      <c r="F127" s="3"/>
      <c r="G127" s="4"/>
      <c r="H127" s="5"/>
      <c r="I127" s="23">
        <v>2</v>
      </c>
      <c r="J127" s="7"/>
      <c r="K127" s="3"/>
      <c r="L127" s="3"/>
      <c r="M127" s="8"/>
      <c r="N127" s="29" t="s">
        <v>61</v>
      </c>
      <c r="O127" s="135">
        <f t="shared" si="140"/>
        <v>1250000</v>
      </c>
      <c r="P127" s="135">
        <f t="shared" si="140"/>
        <v>1319000</v>
      </c>
      <c r="Q127" s="135">
        <f t="shared" si="140"/>
        <v>1398000</v>
      </c>
      <c r="R127" s="135">
        <f t="shared" si="140"/>
        <v>1250000</v>
      </c>
      <c r="S127" s="135">
        <f t="shared" si="140"/>
        <v>0</v>
      </c>
      <c r="T127" s="135">
        <f t="shared" si="140"/>
        <v>0</v>
      </c>
      <c r="U127" s="135">
        <f t="shared" si="140"/>
        <v>424000</v>
      </c>
      <c r="V127" s="45">
        <f t="shared" si="98"/>
        <v>424000</v>
      </c>
      <c r="W127" s="45">
        <f t="shared" si="86"/>
        <v>33.92</v>
      </c>
      <c r="X127" s="156"/>
      <c r="Y127" s="135">
        <f t="shared" si="141"/>
        <v>17000</v>
      </c>
      <c r="Z127" s="135">
        <f t="shared" si="141"/>
        <v>17000</v>
      </c>
      <c r="AA127" s="135">
        <f t="shared" si="141"/>
        <v>17000</v>
      </c>
      <c r="AB127" s="45">
        <f t="shared" si="99"/>
        <v>51000</v>
      </c>
      <c r="AC127" s="249">
        <f>AB127/(Q127/100)</f>
        <v>3.648068669527897</v>
      </c>
      <c r="AD127" s="156"/>
      <c r="AE127" s="45">
        <f t="shared" si="100"/>
        <v>475000</v>
      </c>
      <c r="AF127" s="249">
        <f>AE127/(Q127/100)</f>
        <v>33.97711015736767</v>
      </c>
      <c r="AG127" s="156"/>
      <c r="AH127" s="135">
        <f t="shared" si="142"/>
        <v>150000</v>
      </c>
      <c r="AI127" s="135">
        <f t="shared" si="142"/>
        <v>150000</v>
      </c>
      <c r="AJ127" s="135">
        <f t="shared" si="142"/>
        <v>163000</v>
      </c>
      <c r="AK127" s="45">
        <f t="shared" si="101"/>
        <v>463000</v>
      </c>
      <c r="AL127" s="249">
        <f>AK127/(Q127/100)</f>
        <v>33.118741058655225</v>
      </c>
      <c r="AM127" s="156"/>
      <c r="AN127" s="135">
        <f t="shared" si="143"/>
        <v>100000</v>
      </c>
      <c r="AO127" s="135">
        <f t="shared" si="143"/>
        <v>100000</v>
      </c>
      <c r="AP127" s="135">
        <f t="shared" si="143"/>
        <v>112000</v>
      </c>
      <c r="AQ127" s="45">
        <f t="shared" si="102"/>
        <v>312000</v>
      </c>
      <c r="AR127" s="249">
        <f>AQ127/(Q127/100)</f>
        <v>22.317596566523605</v>
      </c>
      <c r="AS127" s="156"/>
      <c r="AT127" s="135">
        <f t="shared" si="103"/>
        <v>775000</v>
      </c>
      <c r="AU127" s="135">
        <f t="shared" si="95"/>
        <v>62</v>
      </c>
      <c r="AV127" s="254"/>
      <c r="AW127" s="45">
        <f t="shared" si="104"/>
        <v>1250000</v>
      </c>
      <c r="AX127" s="249">
        <f t="shared" si="91"/>
        <v>89.4134477825465</v>
      </c>
      <c r="AY127" s="156"/>
      <c r="AZ127" s="45">
        <f t="shared" si="105"/>
        <v>0</v>
      </c>
      <c r="BA127" s="249">
        <f t="shared" si="96"/>
        <v>100</v>
      </c>
      <c r="BB127" s="45">
        <f t="shared" si="106"/>
        <v>1250000</v>
      </c>
      <c r="BC127" s="249"/>
    </row>
    <row r="128" spans="1:55" ht="19.5" customHeight="1">
      <c r="A128" s="15"/>
      <c r="B128" s="10"/>
      <c r="C128" s="10"/>
      <c r="D128" s="11"/>
      <c r="E128" s="16"/>
      <c r="F128" s="10"/>
      <c r="G128" s="18"/>
      <c r="H128" s="19"/>
      <c r="I128" s="20"/>
      <c r="J128" s="24" t="s">
        <v>32</v>
      </c>
      <c r="K128" s="10"/>
      <c r="L128" s="10"/>
      <c r="M128" s="11"/>
      <c r="N128" s="30" t="s">
        <v>10</v>
      </c>
      <c r="O128" s="191">
        <f aca="true" t="shared" si="144" ref="O128:U128">O129</f>
        <v>1250000</v>
      </c>
      <c r="P128" s="191">
        <f t="shared" si="144"/>
        <v>1319000</v>
      </c>
      <c r="Q128" s="191">
        <f t="shared" si="144"/>
        <v>1398000</v>
      </c>
      <c r="R128" s="191">
        <f t="shared" si="144"/>
        <v>1250000</v>
      </c>
      <c r="S128" s="191">
        <f t="shared" si="144"/>
        <v>0</v>
      </c>
      <c r="T128" s="191">
        <f t="shared" si="144"/>
        <v>0</v>
      </c>
      <c r="U128" s="191">
        <f t="shared" si="144"/>
        <v>424000</v>
      </c>
      <c r="V128" s="43">
        <f t="shared" si="98"/>
        <v>424000</v>
      </c>
      <c r="W128" s="43">
        <f t="shared" si="86"/>
        <v>33.92</v>
      </c>
      <c r="X128" s="156"/>
      <c r="Y128" s="191">
        <f>Y129</f>
        <v>17000</v>
      </c>
      <c r="Z128" s="191">
        <f>Z129</f>
        <v>17000</v>
      </c>
      <c r="AA128" s="191">
        <f>AA129</f>
        <v>17000</v>
      </c>
      <c r="AB128" s="43">
        <f t="shared" si="99"/>
        <v>51000</v>
      </c>
      <c r="AC128" s="243">
        <f aca="true" t="shared" si="145" ref="AC128:AC163">AB128/(Q128/100)</f>
        <v>3.648068669527897</v>
      </c>
      <c r="AD128" s="156"/>
      <c r="AE128" s="43">
        <f t="shared" si="100"/>
        <v>475000</v>
      </c>
      <c r="AF128" s="243">
        <f aca="true" t="shared" si="146" ref="AF128:AF163">AE128/(Q128/100)</f>
        <v>33.97711015736767</v>
      </c>
      <c r="AG128" s="156"/>
      <c r="AH128" s="191">
        <f>AH129</f>
        <v>150000</v>
      </c>
      <c r="AI128" s="191">
        <f>AI129</f>
        <v>150000</v>
      </c>
      <c r="AJ128" s="191">
        <f>AJ129</f>
        <v>163000</v>
      </c>
      <c r="AK128" s="43">
        <f t="shared" si="101"/>
        <v>463000</v>
      </c>
      <c r="AL128" s="243">
        <f aca="true" t="shared" si="147" ref="AL128:AL163">AK128/(Q128/100)</f>
        <v>33.118741058655225</v>
      </c>
      <c r="AM128" s="156"/>
      <c r="AN128" s="191">
        <f>AN129</f>
        <v>100000</v>
      </c>
      <c r="AO128" s="191">
        <f>AO129</f>
        <v>100000</v>
      </c>
      <c r="AP128" s="191">
        <f>AP129</f>
        <v>112000</v>
      </c>
      <c r="AQ128" s="43">
        <f t="shared" si="102"/>
        <v>312000</v>
      </c>
      <c r="AR128" s="243">
        <f aca="true" t="shared" si="148" ref="AR128:AR138">AQ128/(Q128/100)</f>
        <v>22.317596566523605</v>
      </c>
      <c r="AS128" s="156"/>
      <c r="AT128" s="191">
        <f t="shared" si="103"/>
        <v>775000</v>
      </c>
      <c r="AU128" s="191">
        <f t="shared" si="95"/>
        <v>62</v>
      </c>
      <c r="AV128" s="201"/>
      <c r="AW128" s="43">
        <f t="shared" si="104"/>
        <v>1250000</v>
      </c>
      <c r="AX128" s="243">
        <f t="shared" si="91"/>
        <v>89.4134477825465</v>
      </c>
      <c r="AY128" s="156"/>
      <c r="AZ128" s="43">
        <f t="shared" si="105"/>
        <v>0</v>
      </c>
      <c r="BA128" s="243">
        <f t="shared" si="96"/>
        <v>100</v>
      </c>
      <c r="BB128" s="43">
        <f t="shared" si="106"/>
        <v>1250000</v>
      </c>
      <c r="BC128" s="243"/>
    </row>
    <row r="129" spans="1:55" ht="19.5" customHeight="1">
      <c r="A129" s="15"/>
      <c r="B129" s="10"/>
      <c r="C129" s="10"/>
      <c r="D129" s="11"/>
      <c r="E129" s="16"/>
      <c r="F129" s="10"/>
      <c r="G129" s="18"/>
      <c r="H129" s="19"/>
      <c r="I129" s="20"/>
      <c r="J129" s="16"/>
      <c r="K129" s="292">
        <v>1</v>
      </c>
      <c r="L129" s="3"/>
      <c r="M129" s="8"/>
      <c r="N129" s="40" t="s">
        <v>54</v>
      </c>
      <c r="O129" s="158">
        <f aca="true" t="shared" si="149" ref="O129:U129">O130+O133</f>
        <v>1250000</v>
      </c>
      <c r="P129" s="158">
        <f t="shared" si="149"/>
        <v>1319000</v>
      </c>
      <c r="Q129" s="158">
        <f t="shared" si="149"/>
        <v>1398000</v>
      </c>
      <c r="R129" s="158">
        <f t="shared" si="149"/>
        <v>1250000</v>
      </c>
      <c r="S129" s="158">
        <f t="shared" si="149"/>
        <v>0</v>
      </c>
      <c r="T129" s="158">
        <f t="shared" si="149"/>
        <v>0</v>
      </c>
      <c r="U129" s="158">
        <f t="shared" si="149"/>
        <v>424000</v>
      </c>
      <c r="V129" s="44">
        <f t="shared" si="98"/>
        <v>424000</v>
      </c>
      <c r="W129" s="44">
        <f t="shared" si="86"/>
        <v>33.92</v>
      </c>
      <c r="X129" s="98"/>
      <c r="Y129" s="158">
        <f>Y130+Y133</f>
        <v>17000</v>
      </c>
      <c r="Z129" s="158">
        <f>Z130+Z133</f>
        <v>17000</v>
      </c>
      <c r="AA129" s="158">
        <f>AA130+AA133</f>
        <v>17000</v>
      </c>
      <c r="AB129" s="44">
        <f t="shared" si="99"/>
        <v>51000</v>
      </c>
      <c r="AC129" s="245">
        <f t="shared" si="145"/>
        <v>3.648068669527897</v>
      </c>
      <c r="AD129" s="98"/>
      <c r="AE129" s="44">
        <f t="shared" si="100"/>
        <v>475000</v>
      </c>
      <c r="AF129" s="245">
        <f t="shared" si="146"/>
        <v>33.97711015736767</v>
      </c>
      <c r="AG129" s="98"/>
      <c r="AH129" s="158">
        <f>AH130+AH133</f>
        <v>150000</v>
      </c>
      <c r="AI129" s="158">
        <f>AI130+AI133</f>
        <v>150000</v>
      </c>
      <c r="AJ129" s="158">
        <f>AJ130+AJ133</f>
        <v>163000</v>
      </c>
      <c r="AK129" s="44">
        <f t="shared" si="101"/>
        <v>463000</v>
      </c>
      <c r="AL129" s="245">
        <f t="shared" si="147"/>
        <v>33.118741058655225</v>
      </c>
      <c r="AM129" s="98"/>
      <c r="AN129" s="158">
        <f>AN130+AN133</f>
        <v>100000</v>
      </c>
      <c r="AO129" s="158">
        <f>AO130+AO133</f>
        <v>100000</v>
      </c>
      <c r="AP129" s="158">
        <f>AP130+AP133</f>
        <v>112000</v>
      </c>
      <c r="AQ129" s="44">
        <f t="shared" si="102"/>
        <v>312000</v>
      </c>
      <c r="AR129" s="245">
        <f t="shared" si="148"/>
        <v>22.317596566523605</v>
      </c>
      <c r="AS129" s="98"/>
      <c r="AT129" s="158">
        <f t="shared" si="103"/>
        <v>775000</v>
      </c>
      <c r="AU129" s="158">
        <f t="shared" si="95"/>
        <v>62</v>
      </c>
      <c r="AV129" s="242"/>
      <c r="AW129" s="44">
        <f t="shared" si="104"/>
        <v>1250000</v>
      </c>
      <c r="AX129" s="245">
        <f t="shared" si="91"/>
        <v>89.4134477825465</v>
      </c>
      <c r="AY129" s="98"/>
      <c r="AZ129" s="44">
        <f t="shared" si="105"/>
        <v>0</v>
      </c>
      <c r="BA129" s="245">
        <f t="shared" si="96"/>
        <v>100</v>
      </c>
      <c r="BB129" s="44">
        <f t="shared" si="106"/>
        <v>1250000</v>
      </c>
      <c r="BC129" s="251"/>
    </row>
    <row r="130" spans="1:55" ht="19.5" customHeight="1">
      <c r="A130" s="15"/>
      <c r="B130" s="10"/>
      <c r="C130" s="10"/>
      <c r="D130" s="11"/>
      <c r="E130" s="16"/>
      <c r="F130" s="10"/>
      <c r="G130" s="18"/>
      <c r="H130" s="19"/>
      <c r="I130" s="20"/>
      <c r="J130" s="16"/>
      <c r="K130" s="10"/>
      <c r="L130" s="2">
        <v>1</v>
      </c>
      <c r="M130" s="8"/>
      <c r="N130" s="39" t="s">
        <v>93</v>
      </c>
      <c r="O130" s="160">
        <f aca="true" t="shared" si="150" ref="O130:U130">O131+O132</f>
        <v>300000</v>
      </c>
      <c r="P130" s="160">
        <f t="shared" si="150"/>
        <v>369000</v>
      </c>
      <c r="Q130" s="160">
        <f t="shared" si="150"/>
        <v>448000</v>
      </c>
      <c r="R130" s="160">
        <f t="shared" si="150"/>
        <v>300000</v>
      </c>
      <c r="S130" s="160">
        <f t="shared" si="150"/>
        <v>0</v>
      </c>
      <c r="T130" s="160">
        <f t="shared" si="150"/>
        <v>0</v>
      </c>
      <c r="U130" s="160">
        <f t="shared" si="150"/>
        <v>102000</v>
      </c>
      <c r="V130" s="42">
        <f t="shared" si="98"/>
        <v>102000</v>
      </c>
      <c r="W130" s="42">
        <f t="shared" si="86"/>
        <v>34</v>
      </c>
      <c r="X130" s="98"/>
      <c r="Y130" s="160">
        <f>Y131+Y132</f>
        <v>4000</v>
      </c>
      <c r="Z130" s="160">
        <f>Z131+Z132</f>
        <v>4000</v>
      </c>
      <c r="AA130" s="160">
        <f>AA131+AA132</f>
        <v>4000</v>
      </c>
      <c r="AB130" s="42">
        <f t="shared" si="99"/>
        <v>12000</v>
      </c>
      <c r="AC130" s="247">
        <f t="shared" si="145"/>
        <v>2.6785714285714284</v>
      </c>
      <c r="AD130" s="98"/>
      <c r="AE130" s="42">
        <f t="shared" si="100"/>
        <v>114000</v>
      </c>
      <c r="AF130" s="247">
        <f t="shared" si="146"/>
        <v>25.446428571428573</v>
      </c>
      <c r="AG130" s="98"/>
      <c r="AH130" s="160">
        <f>AH131+AH132</f>
        <v>36000</v>
      </c>
      <c r="AI130" s="160">
        <f>AI131+AI132</f>
        <v>36000</v>
      </c>
      <c r="AJ130" s="160">
        <f>AJ131+AJ132</f>
        <v>36000</v>
      </c>
      <c r="AK130" s="42">
        <f t="shared" si="101"/>
        <v>108000</v>
      </c>
      <c r="AL130" s="247">
        <f t="shared" si="147"/>
        <v>24.107142857142858</v>
      </c>
      <c r="AM130" s="98"/>
      <c r="AN130" s="160">
        <f>AN131+AN132</f>
        <v>24000</v>
      </c>
      <c r="AO130" s="160">
        <f>AO131+AO132</f>
        <v>24000</v>
      </c>
      <c r="AP130" s="160">
        <f>AP131+AP132</f>
        <v>30000</v>
      </c>
      <c r="AQ130" s="42">
        <f t="shared" si="102"/>
        <v>78000</v>
      </c>
      <c r="AR130" s="247">
        <f t="shared" si="148"/>
        <v>17.410714285714285</v>
      </c>
      <c r="AS130" s="98"/>
      <c r="AT130" s="160">
        <f t="shared" si="103"/>
        <v>186000</v>
      </c>
      <c r="AU130" s="160">
        <f t="shared" si="95"/>
        <v>62</v>
      </c>
      <c r="AV130" s="242"/>
      <c r="AW130" s="42">
        <f t="shared" si="104"/>
        <v>300000</v>
      </c>
      <c r="AX130" s="247">
        <f t="shared" si="91"/>
        <v>66.96428571428571</v>
      </c>
      <c r="AY130" s="98"/>
      <c r="AZ130" s="42">
        <f t="shared" si="105"/>
        <v>0</v>
      </c>
      <c r="BA130" s="247">
        <f t="shared" si="96"/>
        <v>100</v>
      </c>
      <c r="BB130" s="42">
        <f t="shared" si="106"/>
        <v>300000</v>
      </c>
      <c r="BC130" s="253"/>
    </row>
    <row r="131" spans="1:55" ht="19.5" customHeight="1">
      <c r="A131" s="15"/>
      <c r="B131" s="10"/>
      <c r="C131" s="10"/>
      <c r="D131" s="11"/>
      <c r="E131" s="16"/>
      <c r="F131" s="10"/>
      <c r="G131" s="18"/>
      <c r="H131" s="19"/>
      <c r="I131" s="20"/>
      <c r="J131" s="16"/>
      <c r="K131" s="10"/>
      <c r="L131" s="10"/>
      <c r="M131" s="202" t="s">
        <v>30</v>
      </c>
      <c r="N131" s="203" t="s">
        <v>110</v>
      </c>
      <c r="O131" s="198">
        <v>100000</v>
      </c>
      <c r="P131" s="198">
        <v>169000</v>
      </c>
      <c r="Q131" s="198">
        <v>248000</v>
      </c>
      <c r="R131" s="198">
        <v>100000</v>
      </c>
      <c r="S131" s="198"/>
      <c r="T131" s="198"/>
      <c r="U131" s="198">
        <v>34000</v>
      </c>
      <c r="V131" s="138">
        <f t="shared" si="98"/>
        <v>34000</v>
      </c>
      <c r="W131" s="138">
        <f t="shared" si="86"/>
        <v>34</v>
      </c>
      <c r="X131" s="156"/>
      <c r="Y131" s="198">
        <v>1000</v>
      </c>
      <c r="Z131" s="198">
        <v>1000</v>
      </c>
      <c r="AA131" s="198">
        <v>1000</v>
      </c>
      <c r="AB131" s="254">
        <f t="shared" si="99"/>
        <v>3000</v>
      </c>
      <c r="AC131" s="255">
        <f t="shared" si="145"/>
        <v>1.2096774193548387</v>
      </c>
      <c r="AD131" s="156"/>
      <c r="AE131" s="254">
        <f t="shared" si="100"/>
        <v>37000</v>
      </c>
      <c r="AF131" s="255">
        <f t="shared" si="146"/>
        <v>14.919354838709678</v>
      </c>
      <c r="AG131" s="156"/>
      <c r="AH131" s="198">
        <v>12000</v>
      </c>
      <c r="AI131" s="198">
        <v>12000</v>
      </c>
      <c r="AJ131" s="198">
        <v>12000</v>
      </c>
      <c r="AK131" s="254">
        <f t="shared" si="101"/>
        <v>36000</v>
      </c>
      <c r="AL131" s="255">
        <f t="shared" si="147"/>
        <v>14.516129032258064</v>
      </c>
      <c r="AM131" s="156"/>
      <c r="AN131" s="198">
        <v>9000</v>
      </c>
      <c r="AO131" s="198">
        <v>9000</v>
      </c>
      <c r="AP131" s="198">
        <v>9000</v>
      </c>
      <c r="AQ131" s="254">
        <f t="shared" si="102"/>
        <v>27000</v>
      </c>
      <c r="AR131" s="255">
        <f t="shared" si="148"/>
        <v>10.887096774193548</v>
      </c>
      <c r="AS131" s="156"/>
      <c r="AT131" s="254">
        <f t="shared" si="103"/>
        <v>63000</v>
      </c>
      <c r="AU131" s="254">
        <f t="shared" si="95"/>
        <v>63</v>
      </c>
      <c r="AV131" s="254"/>
      <c r="AW131" s="254">
        <f t="shared" si="104"/>
        <v>100000</v>
      </c>
      <c r="AX131" s="255">
        <f t="shared" si="91"/>
        <v>40.32258064516129</v>
      </c>
      <c r="AY131" s="156"/>
      <c r="AZ131" s="254">
        <f t="shared" si="105"/>
        <v>0</v>
      </c>
      <c r="BA131" s="255">
        <f t="shared" si="96"/>
        <v>100</v>
      </c>
      <c r="BB131" s="254">
        <f t="shared" si="106"/>
        <v>100000</v>
      </c>
      <c r="BC131" s="255"/>
    </row>
    <row r="132" spans="1:55" ht="19.5" customHeight="1">
      <c r="A132" s="15"/>
      <c r="B132" s="10"/>
      <c r="C132" s="10"/>
      <c r="D132" s="11"/>
      <c r="E132" s="16"/>
      <c r="F132" s="10"/>
      <c r="G132" s="18"/>
      <c r="H132" s="19"/>
      <c r="I132" s="20"/>
      <c r="J132" s="16"/>
      <c r="K132" s="10"/>
      <c r="L132" s="10"/>
      <c r="M132" s="202" t="s">
        <v>25</v>
      </c>
      <c r="N132" s="203" t="s">
        <v>111</v>
      </c>
      <c r="O132" s="205">
        <v>200000</v>
      </c>
      <c r="P132" s="205">
        <v>200000</v>
      </c>
      <c r="Q132" s="205">
        <v>200000</v>
      </c>
      <c r="R132" s="205">
        <v>200000</v>
      </c>
      <c r="S132" s="205"/>
      <c r="T132" s="205"/>
      <c r="U132" s="205">
        <v>68000</v>
      </c>
      <c r="V132" s="204">
        <f t="shared" si="98"/>
        <v>68000</v>
      </c>
      <c r="W132" s="204">
        <f t="shared" si="86"/>
        <v>34</v>
      </c>
      <c r="X132" s="156"/>
      <c r="Y132" s="205">
        <v>3000</v>
      </c>
      <c r="Z132" s="205">
        <v>3000</v>
      </c>
      <c r="AA132" s="205">
        <v>3000</v>
      </c>
      <c r="AB132" s="254">
        <f t="shared" si="99"/>
        <v>9000</v>
      </c>
      <c r="AC132" s="255">
        <f>AB132/(Q132/100)</f>
        <v>4.5</v>
      </c>
      <c r="AD132" s="156"/>
      <c r="AE132" s="254">
        <f t="shared" si="100"/>
        <v>77000</v>
      </c>
      <c r="AF132" s="255">
        <f>AE132/(Q132/100)</f>
        <v>38.5</v>
      </c>
      <c r="AG132" s="156"/>
      <c r="AH132" s="205">
        <v>24000</v>
      </c>
      <c r="AI132" s="205">
        <v>24000</v>
      </c>
      <c r="AJ132" s="205">
        <v>24000</v>
      </c>
      <c r="AK132" s="254">
        <f t="shared" si="101"/>
        <v>72000</v>
      </c>
      <c r="AL132" s="255">
        <f>AK132/(Q132/100)</f>
        <v>36</v>
      </c>
      <c r="AM132" s="156"/>
      <c r="AN132" s="205">
        <v>15000</v>
      </c>
      <c r="AO132" s="205">
        <v>15000</v>
      </c>
      <c r="AP132" s="205">
        <v>21000</v>
      </c>
      <c r="AQ132" s="254">
        <f t="shared" si="102"/>
        <v>51000</v>
      </c>
      <c r="AR132" s="255">
        <f t="shared" si="148"/>
        <v>25.5</v>
      </c>
      <c r="AS132" s="156"/>
      <c r="AT132" s="254">
        <f t="shared" si="103"/>
        <v>123000</v>
      </c>
      <c r="AU132" s="254">
        <f t="shared" si="95"/>
        <v>61.5</v>
      </c>
      <c r="AV132" s="254"/>
      <c r="AW132" s="254">
        <f t="shared" si="104"/>
        <v>200000</v>
      </c>
      <c r="AX132" s="255">
        <f t="shared" si="91"/>
        <v>100</v>
      </c>
      <c r="AY132" s="156"/>
      <c r="AZ132" s="254">
        <f t="shared" si="105"/>
        <v>0</v>
      </c>
      <c r="BA132" s="255">
        <f t="shared" si="96"/>
        <v>100</v>
      </c>
      <c r="BB132" s="254">
        <f t="shared" si="106"/>
        <v>200000</v>
      </c>
      <c r="BC132" s="255"/>
    </row>
    <row r="133" spans="1:55" ht="19.5" customHeight="1">
      <c r="A133" s="15"/>
      <c r="B133" s="10"/>
      <c r="C133" s="10"/>
      <c r="D133" s="11"/>
      <c r="E133" s="16"/>
      <c r="F133" s="10"/>
      <c r="G133" s="18"/>
      <c r="H133" s="19"/>
      <c r="I133" s="20"/>
      <c r="J133" s="16"/>
      <c r="K133" s="10"/>
      <c r="L133" s="2">
        <v>2</v>
      </c>
      <c r="M133" s="8"/>
      <c r="N133" s="39" t="s">
        <v>94</v>
      </c>
      <c r="O133" s="160">
        <f aca="true" t="shared" si="151" ref="O133:U133">O134+O135+O136+O137+O138</f>
        <v>950000</v>
      </c>
      <c r="P133" s="160">
        <f t="shared" si="151"/>
        <v>950000</v>
      </c>
      <c r="Q133" s="160">
        <f t="shared" si="151"/>
        <v>950000</v>
      </c>
      <c r="R133" s="160">
        <f t="shared" si="151"/>
        <v>950000</v>
      </c>
      <c r="S133" s="160">
        <f t="shared" si="151"/>
        <v>0</v>
      </c>
      <c r="T133" s="160">
        <f t="shared" si="151"/>
        <v>0</v>
      </c>
      <c r="U133" s="160">
        <f t="shared" si="151"/>
        <v>322000</v>
      </c>
      <c r="V133" s="42">
        <f t="shared" si="98"/>
        <v>322000</v>
      </c>
      <c r="W133" s="42">
        <f t="shared" si="86"/>
        <v>33.89473684210526</v>
      </c>
      <c r="X133" s="98"/>
      <c r="Y133" s="160">
        <f>Y134+Y135+Y136+Y137+Y138</f>
        <v>13000</v>
      </c>
      <c r="Z133" s="160">
        <f>Z134+Z135+Z136+Z137+Z138</f>
        <v>13000</v>
      </c>
      <c r="AA133" s="160">
        <f>AA134+AA135+AA136+AA137+AA138</f>
        <v>13000</v>
      </c>
      <c r="AB133" s="42">
        <f t="shared" si="99"/>
        <v>39000</v>
      </c>
      <c r="AC133" s="247">
        <f t="shared" si="145"/>
        <v>4.105263157894737</v>
      </c>
      <c r="AD133" s="98"/>
      <c r="AE133" s="42">
        <f t="shared" si="100"/>
        <v>361000</v>
      </c>
      <c r="AF133" s="247">
        <f t="shared" si="146"/>
        <v>38</v>
      </c>
      <c r="AG133" s="98"/>
      <c r="AH133" s="160">
        <f>AH134+AH135+AH136+AH137+AH138</f>
        <v>114000</v>
      </c>
      <c r="AI133" s="160">
        <f>AI134+AI135+AI136+AI137+AI138</f>
        <v>114000</v>
      </c>
      <c r="AJ133" s="160">
        <f>AJ134+AJ135+AJ136+AJ137+AJ138</f>
        <v>127000</v>
      </c>
      <c r="AK133" s="42">
        <f t="shared" si="101"/>
        <v>355000</v>
      </c>
      <c r="AL133" s="247">
        <f t="shared" si="147"/>
        <v>37.36842105263158</v>
      </c>
      <c r="AM133" s="98"/>
      <c r="AN133" s="160">
        <f>AN134+AN135+AN136+AN137+AN138</f>
        <v>76000</v>
      </c>
      <c r="AO133" s="160">
        <f>AO134+AO135+AO136+AO137+AO138</f>
        <v>76000</v>
      </c>
      <c r="AP133" s="160">
        <f>AP134+AP135+AP136+AP137+AP138</f>
        <v>82000</v>
      </c>
      <c r="AQ133" s="42">
        <f t="shared" si="102"/>
        <v>234000</v>
      </c>
      <c r="AR133" s="247">
        <f t="shared" si="148"/>
        <v>24.63157894736842</v>
      </c>
      <c r="AS133" s="98"/>
      <c r="AT133" s="160">
        <f t="shared" si="103"/>
        <v>589000</v>
      </c>
      <c r="AU133" s="160">
        <f t="shared" si="95"/>
        <v>62</v>
      </c>
      <c r="AV133" s="242"/>
      <c r="AW133" s="42">
        <f t="shared" si="104"/>
        <v>950000</v>
      </c>
      <c r="AX133" s="247">
        <f t="shared" si="91"/>
        <v>100</v>
      </c>
      <c r="AY133" s="98"/>
      <c r="AZ133" s="42">
        <f t="shared" si="105"/>
        <v>0</v>
      </c>
      <c r="BA133" s="247">
        <f t="shared" si="96"/>
        <v>100</v>
      </c>
      <c r="BB133" s="42">
        <f t="shared" si="106"/>
        <v>950000</v>
      </c>
      <c r="BC133" s="253"/>
    </row>
    <row r="134" spans="1:55" ht="19.5" customHeight="1">
      <c r="A134" s="15"/>
      <c r="B134" s="10"/>
      <c r="C134" s="10"/>
      <c r="D134" s="11"/>
      <c r="E134" s="16"/>
      <c r="F134" s="10"/>
      <c r="G134" s="18"/>
      <c r="H134" s="19"/>
      <c r="I134" s="20"/>
      <c r="J134" s="16"/>
      <c r="K134" s="10"/>
      <c r="L134" s="10"/>
      <c r="M134" s="202" t="s">
        <v>30</v>
      </c>
      <c r="N134" s="203" t="s">
        <v>112</v>
      </c>
      <c r="O134" s="205">
        <v>50000</v>
      </c>
      <c r="P134" s="205">
        <v>50000</v>
      </c>
      <c r="Q134" s="205">
        <v>50000</v>
      </c>
      <c r="R134" s="205">
        <v>50000</v>
      </c>
      <c r="S134" s="205"/>
      <c r="T134" s="205"/>
      <c r="U134" s="205">
        <v>17000</v>
      </c>
      <c r="V134" s="204">
        <f t="shared" si="98"/>
        <v>17000</v>
      </c>
      <c r="W134" s="204">
        <f t="shared" si="86"/>
        <v>34</v>
      </c>
      <c r="X134" s="156"/>
      <c r="Y134" s="205">
        <v>1000</v>
      </c>
      <c r="Z134" s="205">
        <v>1000</v>
      </c>
      <c r="AA134" s="205">
        <v>1000</v>
      </c>
      <c r="AB134" s="254">
        <f t="shared" si="99"/>
        <v>3000</v>
      </c>
      <c r="AC134" s="255">
        <f t="shared" si="145"/>
        <v>6</v>
      </c>
      <c r="AD134" s="156"/>
      <c r="AE134" s="254">
        <f t="shared" si="100"/>
        <v>20000</v>
      </c>
      <c r="AF134" s="255">
        <f t="shared" si="146"/>
        <v>40</v>
      </c>
      <c r="AG134" s="156"/>
      <c r="AH134" s="205">
        <v>5000</v>
      </c>
      <c r="AI134" s="205">
        <v>5000</v>
      </c>
      <c r="AJ134" s="205">
        <v>10000</v>
      </c>
      <c r="AK134" s="254">
        <f t="shared" si="101"/>
        <v>20000</v>
      </c>
      <c r="AL134" s="255">
        <f t="shared" si="147"/>
        <v>40</v>
      </c>
      <c r="AM134" s="156"/>
      <c r="AN134" s="205">
        <v>5000</v>
      </c>
      <c r="AO134" s="205">
        <v>5000</v>
      </c>
      <c r="AP134" s="205"/>
      <c r="AQ134" s="254">
        <f t="shared" si="102"/>
        <v>10000</v>
      </c>
      <c r="AR134" s="255">
        <f t="shared" si="148"/>
        <v>20</v>
      </c>
      <c r="AS134" s="156"/>
      <c r="AT134" s="254">
        <f t="shared" si="103"/>
        <v>30000</v>
      </c>
      <c r="AU134" s="254">
        <f t="shared" si="95"/>
        <v>60</v>
      </c>
      <c r="AV134" s="158"/>
      <c r="AW134" s="254">
        <f t="shared" si="104"/>
        <v>50000</v>
      </c>
      <c r="AX134" s="255">
        <f t="shared" si="91"/>
        <v>100</v>
      </c>
      <c r="AY134" s="156"/>
      <c r="AZ134" s="254">
        <f t="shared" si="105"/>
        <v>0</v>
      </c>
      <c r="BA134" s="255">
        <f t="shared" si="96"/>
        <v>100</v>
      </c>
      <c r="BB134" s="254">
        <f t="shared" si="106"/>
        <v>50000</v>
      </c>
      <c r="BC134" s="255"/>
    </row>
    <row r="135" spans="1:55" ht="19.5" customHeight="1">
      <c r="A135" s="15"/>
      <c r="B135" s="10"/>
      <c r="C135" s="10"/>
      <c r="D135" s="11"/>
      <c r="E135" s="16"/>
      <c r="F135" s="10"/>
      <c r="G135" s="18"/>
      <c r="H135" s="19"/>
      <c r="I135" s="20"/>
      <c r="J135" s="16"/>
      <c r="K135" s="10"/>
      <c r="L135" s="10"/>
      <c r="M135" s="202" t="s">
        <v>24</v>
      </c>
      <c r="N135" s="203" t="s">
        <v>113</v>
      </c>
      <c r="O135" s="205">
        <v>300000</v>
      </c>
      <c r="P135" s="205">
        <v>300000</v>
      </c>
      <c r="Q135" s="205">
        <v>300000</v>
      </c>
      <c r="R135" s="205">
        <v>300000</v>
      </c>
      <c r="S135" s="205"/>
      <c r="T135" s="205"/>
      <c r="U135" s="205">
        <v>101000</v>
      </c>
      <c r="V135" s="204">
        <f t="shared" si="98"/>
        <v>101000</v>
      </c>
      <c r="W135" s="204">
        <f t="shared" si="86"/>
        <v>33.666666666666664</v>
      </c>
      <c r="X135" s="156"/>
      <c r="Y135" s="205">
        <v>4000</v>
      </c>
      <c r="Z135" s="205">
        <v>4000</v>
      </c>
      <c r="AA135" s="205">
        <v>4000</v>
      </c>
      <c r="AB135" s="254">
        <f t="shared" si="99"/>
        <v>12000</v>
      </c>
      <c r="AC135" s="255">
        <f t="shared" si="145"/>
        <v>4</v>
      </c>
      <c r="AD135" s="156"/>
      <c r="AE135" s="254">
        <f t="shared" si="100"/>
        <v>113000</v>
      </c>
      <c r="AF135" s="255">
        <f t="shared" si="146"/>
        <v>37.666666666666664</v>
      </c>
      <c r="AG135" s="156"/>
      <c r="AH135" s="205">
        <v>37000</v>
      </c>
      <c r="AI135" s="205">
        <v>37000</v>
      </c>
      <c r="AJ135" s="205">
        <v>37000</v>
      </c>
      <c r="AK135" s="254">
        <f t="shared" si="101"/>
        <v>111000</v>
      </c>
      <c r="AL135" s="255">
        <f t="shared" si="147"/>
        <v>37</v>
      </c>
      <c r="AM135" s="156"/>
      <c r="AN135" s="205">
        <v>21000</v>
      </c>
      <c r="AO135" s="205">
        <v>21000</v>
      </c>
      <c r="AP135" s="205">
        <v>34000</v>
      </c>
      <c r="AQ135" s="254">
        <f t="shared" si="102"/>
        <v>76000</v>
      </c>
      <c r="AR135" s="255">
        <f t="shared" si="148"/>
        <v>25.333333333333332</v>
      </c>
      <c r="AS135" s="156"/>
      <c r="AT135" s="254">
        <f t="shared" si="103"/>
        <v>187000</v>
      </c>
      <c r="AU135" s="254">
        <f t="shared" si="95"/>
        <v>62.333333333333336</v>
      </c>
      <c r="AV135" s="160"/>
      <c r="AW135" s="254">
        <f t="shared" si="104"/>
        <v>300000</v>
      </c>
      <c r="AX135" s="255">
        <f t="shared" si="91"/>
        <v>100</v>
      </c>
      <c r="AY135" s="156"/>
      <c r="AZ135" s="254">
        <f t="shared" si="105"/>
        <v>0</v>
      </c>
      <c r="BA135" s="255">
        <f t="shared" si="96"/>
        <v>100</v>
      </c>
      <c r="BB135" s="254">
        <f t="shared" si="106"/>
        <v>300000</v>
      </c>
      <c r="BC135" s="255"/>
    </row>
    <row r="136" spans="1:55" ht="19.5" customHeight="1">
      <c r="A136" s="15"/>
      <c r="B136" s="10"/>
      <c r="C136" s="10"/>
      <c r="D136" s="11"/>
      <c r="E136" s="16"/>
      <c r="F136" s="10"/>
      <c r="G136" s="18"/>
      <c r="H136" s="19"/>
      <c r="I136" s="20"/>
      <c r="J136" s="16"/>
      <c r="K136" s="10"/>
      <c r="L136" s="10"/>
      <c r="M136" s="202" t="s">
        <v>26</v>
      </c>
      <c r="N136" s="203" t="s">
        <v>114</v>
      </c>
      <c r="O136" s="205">
        <v>500000</v>
      </c>
      <c r="P136" s="205">
        <v>500000</v>
      </c>
      <c r="Q136" s="205">
        <v>500000</v>
      </c>
      <c r="R136" s="205">
        <v>500000</v>
      </c>
      <c r="S136" s="205"/>
      <c r="T136" s="205"/>
      <c r="U136" s="205">
        <v>170000</v>
      </c>
      <c r="V136" s="204">
        <f t="shared" si="98"/>
        <v>170000</v>
      </c>
      <c r="W136" s="204">
        <f t="shared" si="86"/>
        <v>34</v>
      </c>
      <c r="X136" s="156"/>
      <c r="Y136" s="205">
        <v>6000</v>
      </c>
      <c r="Z136" s="205">
        <v>6000</v>
      </c>
      <c r="AA136" s="205">
        <v>6000</v>
      </c>
      <c r="AB136" s="254">
        <f t="shared" si="99"/>
        <v>18000</v>
      </c>
      <c r="AC136" s="255">
        <f t="shared" si="145"/>
        <v>3.6</v>
      </c>
      <c r="AD136" s="156"/>
      <c r="AE136" s="254">
        <f t="shared" si="100"/>
        <v>188000</v>
      </c>
      <c r="AF136" s="255">
        <f t="shared" si="146"/>
        <v>37.6</v>
      </c>
      <c r="AG136" s="156"/>
      <c r="AH136" s="205">
        <v>60000</v>
      </c>
      <c r="AI136" s="205">
        <v>60000</v>
      </c>
      <c r="AJ136" s="205">
        <v>60000</v>
      </c>
      <c r="AK136" s="254">
        <f t="shared" si="101"/>
        <v>180000</v>
      </c>
      <c r="AL136" s="255">
        <f t="shared" si="147"/>
        <v>36</v>
      </c>
      <c r="AM136" s="156"/>
      <c r="AN136" s="205">
        <v>44000</v>
      </c>
      <c r="AO136" s="205">
        <v>44000</v>
      </c>
      <c r="AP136" s="205">
        <v>44000</v>
      </c>
      <c r="AQ136" s="254">
        <f t="shared" si="102"/>
        <v>132000</v>
      </c>
      <c r="AR136" s="255">
        <f t="shared" si="148"/>
        <v>26.4</v>
      </c>
      <c r="AS136" s="156"/>
      <c r="AT136" s="254">
        <f t="shared" si="103"/>
        <v>312000</v>
      </c>
      <c r="AU136" s="254">
        <f t="shared" si="95"/>
        <v>62.4</v>
      </c>
      <c r="AV136" s="191"/>
      <c r="AW136" s="254">
        <f t="shared" si="104"/>
        <v>500000</v>
      </c>
      <c r="AX136" s="255">
        <f t="shared" si="91"/>
        <v>100</v>
      </c>
      <c r="AY136" s="156"/>
      <c r="AZ136" s="254">
        <f t="shared" si="105"/>
        <v>0</v>
      </c>
      <c r="BA136" s="255">
        <f t="shared" si="96"/>
        <v>100</v>
      </c>
      <c r="BB136" s="254">
        <f t="shared" si="106"/>
        <v>500000</v>
      </c>
      <c r="BC136" s="255"/>
    </row>
    <row r="137" spans="1:55" ht="19.5" customHeight="1">
      <c r="A137" s="15"/>
      <c r="B137" s="10"/>
      <c r="C137" s="10"/>
      <c r="D137" s="11"/>
      <c r="E137" s="16"/>
      <c r="F137" s="10"/>
      <c r="G137" s="18"/>
      <c r="H137" s="19"/>
      <c r="I137" s="20"/>
      <c r="J137" s="16"/>
      <c r="K137" s="10"/>
      <c r="L137" s="10"/>
      <c r="M137" s="202" t="s">
        <v>27</v>
      </c>
      <c r="N137" s="203" t="s">
        <v>131</v>
      </c>
      <c r="O137" s="205">
        <v>50000</v>
      </c>
      <c r="P137" s="205">
        <v>50000</v>
      </c>
      <c r="Q137" s="205">
        <v>50000</v>
      </c>
      <c r="R137" s="205">
        <v>50000</v>
      </c>
      <c r="S137" s="205"/>
      <c r="T137" s="205"/>
      <c r="U137" s="205">
        <v>17000</v>
      </c>
      <c r="V137" s="204">
        <f t="shared" si="98"/>
        <v>17000</v>
      </c>
      <c r="W137" s="204">
        <f t="shared" si="86"/>
        <v>34</v>
      </c>
      <c r="X137" s="156"/>
      <c r="Y137" s="205">
        <v>1000</v>
      </c>
      <c r="Z137" s="205">
        <v>1000</v>
      </c>
      <c r="AA137" s="205">
        <v>1000</v>
      </c>
      <c r="AB137" s="254">
        <f t="shared" si="99"/>
        <v>3000</v>
      </c>
      <c r="AC137" s="255">
        <f t="shared" si="145"/>
        <v>6</v>
      </c>
      <c r="AD137" s="156"/>
      <c r="AE137" s="254">
        <f t="shared" si="100"/>
        <v>20000</v>
      </c>
      <c r="AF137" s="255">
        <f t="shared" si="146"/>
        <v>40</v>
      </c>
      <c r="AG137" s="156"/>
      <c r="AH137" s="205">
        <v>6000</v>
      </c>
      <c r="AI137" s="205">
        <v>6000</v>
      </c>
      <c r="AJ137" s="205">
        <v>10000</v>
      </c>
      <c r="AK137" s="254">
        <f t="shared" si="101"/>
        <v>22000</v>
      </c>
      <c r="AL137" s="255">
        <f t="shared" si="147"/>
        <v>44</v>
      </c>
      <c r="AM137" s="156"/>
      <c r="AN137" s="205">
        <v>3000</v>
      </c>
      <c r="AO137" s="205">
        <v>3000</v>
      </c>
      <c r="AP137" s="205">
        <v>2000</v>
      </c>
      <c r="AQ137" s="254">
        <f t="shared" si="102"/>
        <v>8000</v>
      </c>
      <c r="AR137" s="255">
        <f t="shared" si="148"/>
        <v>16</v>
      </c>
      <c r="AS137" s="156"/>
      <c r="AT137" s="254">
        <f t="shared" si="103"/>
        <v>30000</v>
      </c>
      <c r="AU137" s="254">
        <f t="shared" si="95"/>
        <v>60</v>
      </c>
      <c r="AV137" s="191"/>
      <c r="AW137" s="254">
        <f t="shared" si="104"/>
        <v>50000</v>
      </c>
      <c r="AX137" s="255">
        <f t="shared" si="91"/>
        <v>100</v>
      </c>
      <c r="AY137" s="156"/>
      <c r="AZ137" s="254">
        <f t="shared" si="105"/>
        <v>0</v>
      </c>
      <c r="BA137" s="255">
        <f t="shared" si="96"/>
        <v>100</v>
      </c>
      <c r="BB137" s="254">
        <f t="shared" si="106"/>
        <v>50000</v>
      </c>
      <c r="BC137" s="255"/>
    </row>
    <row r="138" spans="1:55" ht="19.5" customHeight="1">
      <c r="A138" s="15"/>
      <c r="B138" s="10"/>
      <c r="C138" s="10"/>
      <c r="D138" s="11"/>
      <c r="E138" s="16"/>
      <c r="F138" s="10"/>
      <c r="G138" s="18"/>
      <c r="H138" s="19"/>
      <c r="I138" s="20"/>
      <c r="J138" s="16"/>
      <c r="K138" s="10"/>
      <c r="L138" s="10"/>
      <c r="M138" s="202" t="s">
        <v>96</v>
      </c>
      <c r="N138" s="203" t="s">
        <v>116</v>
      </c>
      <c r="O138" s="205">
        <v>50000</v>
      </c>
      <c r="P138" s="205">
        <v>50000</v>
      </c>
      <c r="Q138" s="205">
        <v>50000</v>
      </c>
      <c r="R138" s="205">
        <v>50000</v>
      </c>
      <c r="S138" s="205"/>
      <c r="T138" s="205"/>
      <c r="U138" s="205">
        <v>17000</v>
      </c>
      <c r="V138" s="204">
        <f t="shared" si="98"/>
        <v>17000</v>
      </c>
      <c r="W138" s="204">
        <f t="shared" si="86"/>
        <v>34</v>
      </c>
      <c r="X138" s="156"/>
      <c r="Y138" s="205">
        <v>1000</v>
      </c>
      <c r="Z138" s="205">
        <v>1000</v>
      </c>
      <c r="AA138" s="205">
        <v>1000</v>
      </c>
      <c r="AB138" s="254">
        <f t="shared" si="99"/>
        <v>3000</v>
      </c>
      <c r="AC138" s="255">
        <f t="shared" si="145"/>
        <v>6</v>
      </c>
      <c r="AD138" s="156"/>
      <c r="AE138" s="254">
        <f t="shared" si="100"/>
        <v>20000</v>
      </c>
      <c r="AF138" s="255">
        <f t="shared" si="146"/>
        <v>40</v>
      </c>
      <c r="AG138" s="156"/>
      <c r="AH138" s="205">
        <v>6000</v>
      </c>
      <c r="AI138" s="205">
        <v>6000</v>
      </c>
      <c r="AJ138" s="205">
        <v>10000</v>
      </c>
      <c r="AK138" s="254">
        <f t="shared" si="101"/>
        <v>22000</v>
      </c>
      <c r="AL138" s="255">
        <f t="shared" si="147"/>
        <v>44</v>
      </c>
      <c r="AM138" s="156"/>
      <c r="AN138" s="205">
        <v>3000</v>
      </c>
      <c r="AO138" s="205">
        <v>3000</v>
      </c>
      <c r="AP138" s="205">
        <v>2000</v>
      </c>
      <c r="AQ138" s="254">
        <f t="shared" si="102"/>
        <v>8000</v>
      </c>
      <c r="AR138" s="255">
        <f t="shared" si="148"/>
        <v>16</v>
      </c>
      <c r="AS138" s="156"/>
      <c r="AT138" s="254">
        <f t="shared" si="103"/>
        <v>30000</v>
      </c>
      <c r="AU138" s="254">
        <f t="shared" si="95"/>
        <v>60</v>
      </c>
      <c r="AV138" s="191"/>
      <c r="AW138" s="254">
        <f t="shared" si="104"/>
        <v>50000</v>
      </c>
      <c r="AX138" s="255">
        <f aca="true" t="shared" si="152" ref="AX138:AX163">AW138/(Q138/100)</f>
        <v>100</v>
      </c>
      <c r="AY138" s="156"/>
      <c r="AZ138" s="254">
        <f t="shared" si="105"/>
        <v>0</v>
      </c>
      <c r="BA138" s="255">
        <f t="shared" si="96"/>
        <v>100</v>
      </c>
      <c r="BB138" s="254">
        <f t="shared" si="106"/>
        <v>50000</v>
      </c>
      <c r="BC138" s="255"/>
    </row>
    <row r="139" spans="1:55" s="9" customFormat="1" ht="19.5" customHeight="1">
      <c r="A139" s="12"/>
      <c r="B139" s="3"/>
      <c r="C139" s="3"/>
      <c r="D139" s="14" t="s">
        <v>29</v>
      </c>
      <c r="E139" s="7"/>
      <c r="F139" s="3"/>
      <c r="G139" s="4"/>
      <c r="H139" s="5"/>
      <c r="I139" s="6"/>
      <c r="J139" s="7"/>
      <c r="K139" s="3"/>
      <c r="L139" s="3"/>
      <c r="M139" s="8"/>
      <c r="N139" s="40" t="s">
        <v>133</v>
      </c>
      <c r="O139" s="158">
        <f aca="true" t="shared" si="153" ref="O139:U139">O140+O149</f>
        <v>15800000</v>
      </c>
      <c r="P139" s="158">
        <f t="shared" si="153"/>
        <v>19526000</v>
      </c>
      <c r="Q139" s="158">
        <f t="shared" si="153"/>
        <v>21939000</v>
      </c>
      <c r="R139" s="158">
        <f t="shared" si="153"/>
        <v>15800000</v>
      </c>
      <c r="S139" s="158">
        <f t="shared" si="153"/>
        <v>0</v>
      </c>
      <c r="T139" s="158">
        <f t="shared" si="153"/>
        <v>205000</v>
      </c>
      <c r="U139" s="158">
        <f t="shared" si="153"/>
        <v>3335000</v>
      </c>
      <c r="V139" s="44">
        <f t="shared" si="98"/>
        <v>3540000</v>
      </c>
      <c r="W139" s="44">
        <f aca="true" t="shared" si="154" ref="W139:W163">V139/(R139/100)</f>
        <v>22.40506329113924</v>
      </c>
      <c r="X139" s="156"/>
      <c r="Y139" s="158">
        <f>Y140+Y149</f>
        <v>821000</v>
      </c>
      <c r="Z139" s="158">
        <f>Z140+Z149</f>
        <v>821000</v>
      </c>
      <c r="AA139" s="158">
        <f>AA140+AA149</f>
        <v>821000</v>
      </c>
      <c r="AB139" s="44">
        <f t="shared" si="99"/>
        <v>2463000</v>
      </c>
      <c r="AC139" s="245">
        <f t="shared" si="145"/>
        <v>11.226582797757418</v>
      </c>
      <c r="AD139" s="156"/>
      <c r="AE139" s="44">
        <f t="shared" si="100"/>
        <v>6003000</v>
      </c>
      <c r="AF139" s="245">
        <f t="shared" si="146"/>
        <v>27.362231642280868</v>
      </c>
      <c r="AG139" s="156"/>
      <c r="AH139" s="158">
        <f>AH140+AH149</f>
        <v>1896000</v>
      </c>
      <c r="AI139" s="158">
        <f>AI140+AI149</f>
        <v>1896000</v>
      </c>
      <c r="AJ139" s="158">
        <f>AJ140+AJ149</f>
        <v>2054000</v>
      </c>
      <c r="AK139" s="44">
        <f t="shared" si="101"/>
        <v>5846000</v>
      </c>
      <c r="AL139" s="245">
        <f t="shared" si="147"/>
        <v>26.64661105793336</v>
      </c>
      <c r="AM139" s="156"/>
      <c r="AN139" s="158">
        <f>AN140+AN149</f>
        <v>1264000</v>
      </c>
      <c r="AO139" s="158">
        <f>AO140+AO149</f>
        <v>1264000</v>
      </c>
      <c r="AP139" s="158">
        <f>AP140+AP149</f>
        <v>1423000</v>
      </c>
      <c r="AQ139" s="44">
        <f t="shared" si="102"/>
        <v>3951000</v>
      </c>
      <c r="AR139" s="245">
        <f>AQ139/(Q139/100)</f>
        <v>18.009025023929986</v>
      </c>
      <c r="AS139" s="156"/>
      <c r="AT139" s="158">
        <f t="shared" si="103"/>
        <v>9797000</v>
      </c>
      <c r="AU139" s="158">
        <f t="shared" si="95"/>
        <v>62.00632911392405</v>
      </c>
      <c r="AV139" s="135"/>
      <c r="AW139" s="44">
        <f t="shared" si="104"/>
        <v>15800000</v>
      </c>
      <c r="AX139" s="245">
        <f t="shared" si="152"/>
        <v>72.01786772414422</v>
      </c>
      <c r="AY139" s="156"/>
      <c r="AZ139" s="44">
        <f t="shared" si="105"/>
        <v>0</v>
      </c>
      <c r="BA139" s="245">
        <f t="shared" si="96"/>
        <v>100</v>
      </c>
      <c r="BB139" s="44">
        <f t="shared" si="106"/>
        <v>15800000</v>
      </c>
      <c r="BC139" s="245"/>
    </row>
    <row r="140" spans="1:55" s="9" customFormat="1" ht="19.5" customHeight="1">
      <c r="A140" s="12"/>
      <c r="B140" s="3"/>
      <c r="C140" s="3"/>
      <c r="D140" s="27"/>
      <c r="E140" s="1" t="s">
        <v>31</v>
      </c>
      <c r="F140" s="13"/>
      <c r="G140" s="21"/>
      <c r="H140" s="22"/>
      <c r="I140" s="28"/>
      <c r="J140" s="7"/>
      <c r="K140" s="3"/>
      <c r="L140" s="3"/>
      <c r="M140" s="8"/>
      <c r="N140" s="39" t="s">
        <v>16</v>
      </c>
      <c r="O140" s="160">
        <f aca="true" t="shared" si="155" ref="O140:U147">O141</f>
        <v>2500000</v>
      </c>
      <c r="P140" s="160">
        <f t="shared" si="155"/>
        <v>2826000</v>
      </c>
      <c r="Q140" s="160">
        <f t="shared" si="155"/>
        <v>3139000</v>
      </c>
      <c r="R140" s="160">
        <f t="shared" si="155"/>
        <v>2500000</v>
      </c>
      <c r="S140" s="160">
        <f t="shared" si="155"/>
        <v>0</v>
      </c>
      <c r="T140" s="160">
        <f t="shared" si="155"/>
        <v>0</v>
      </c>
      <c r="U140" s="160">
        <f t="shared" si="155"/>
        <v>200000</v>
      </c>
      <c r="V140" s="42">
        <f t="shared" si="98"/>
        <v>200000</v>
      </c>
      <c r="W140" s="42">
        <f t="shared" si="154"/>
        <v>8</v>
      </c>
      <c r="X140" s="156"/>
      <c r="Y140" s="160">
        <f aca="true" t="shared" si="156" ref="Y140:AA147">Y141</f>
        <v>250000</v>
      </c>
      <c r="Z140" s="160">
        <f t="shared" si="156"/>
        <v>250000</v>
      </c>
      <c r="AA140" s="160">
        <f t="shared" si="156"/>
        <v>250000</v>
      </c>
      <c r="AB140" s="42">
        <f t="shared" si="99"/>
        <v>750000</v>
      </c>
      <c r="AC140" s="247">
        <f t="shared" si="145"/>
        <v>23.892959541255177</v>
      </c>
      <c r="AD140" s="156"/>
      <c r="AE140" s="42">
        <f t="shared" si="100"/>
        <v>950000</v>
      </c>
      <c r="AF140" s="247">
        <f t="shared" si="146"/>
        <v>30.264415418923225</v>
      </c>
      <c r="AG140" s="156"/>
      <c r="AH140" s="160">
        <f aca="true" t="shared" si="157" ref="AH140:AJ147">AH141</f>
        <v>300000</v>
      </c>
      <c r="AI140" s="160">
        <f t="shared" si="157"/>
        <v>300000</v>
      </c>
      <c r="AJ140" s="160">
        <f t="shared" si="157"/>
        <v>325000</v>
      </c>
      <c r="AK140" s="42">
        <f t="shared" si="101"/>
        <v>925000</v>
      </c>
      <c r="AL140" s="247">
        <f t="shared" si="147"/>
        <v>29.46798343421472</v>
      </c>
      <c r="AM140" s="156"/>
      <c r="AN140" s="160">
        <f aca="true" t="shared" si="158" ref="AN140:AP147">AN141</f>
        <v>200000</v>
      </c>
      <c r="AO140" s="160">
        <f t="shared" si="158"/>
        <v>200000</v>
      </c>
      <c r="AP140" s="160">
        <f t="shared" si="158"/>
        <v>225000</v>
      </c>
      <c r="AQ140" s="42">
        <f t="shared" si="102"/>
        <v>625000</v>
      </c>
      <c r="AR140" s="247">
        <f aca="true" t="shared" si="159" ref="AR140:AR163">AQ140/(Q140/100)</f>
        <v>19.910799617712648</v>
      </c>
      <c r="AS140" s="156"/>
      <c r="AT140" s="160">
        <f t="shared" si="103"/>
        <v>1550000</v>
      </c>
      <c r="AU140" s="160">
        <f t="shared" si="95"/>
        <v>62</v>
      </c>
      <c r="AV140" s="191"/>
      <c r="AW140" s="42">
        <f t="shared" si="104"/>
        <v>2500000</v>
      </c>
      <c r="AX140" s="247">
        <f t="shared" si="152"/>
        <v>79.64319847085059</v>
      </c>
      <c r="AY140" s="156"/>
      <c r="AZ140" s="42">
        <f t="shared" si="105"/>
        <v>0</v>
      </c>
      <c r="BA140" s="247">
        <f t="shared" si="96"/>
        <v>100</v>
      </c>
      <c r="BB140" s="42">
        <f t="shared" si="106"/>
        <v>2500000</v>
      </c>
      <c r="BC140" s="247"/>
    </row>
    <row r="141" spans="1:55" ht="19.5" customHeight="1">
      <c r="A141" s="15"/>
      <c r="B141" s="10"/>
      <c r="C141" s="10"/>
      <c r="D141" s="11"/>
      <c r="E141" s="16"/>
      <c r="F141" s="17">
        <v>1</v>
      </c>
      <c r="G141" s="18"/>
      <c r="H141" s="19"/>
      <c r="I141" s="20"/>
      <c r="J141" s="16"/>
      <c r="K141" s="10"/>
      <c r="L141" s="10"/>
      <c r="M141" s="11"/>
      <c r="N141" s="30" t="s">
        <v>19</v>
      </c>
      <c r="O141" s="191">
        <f t="shared" si="155"/>
        <v>2500000</v>
      </c>
      <c r="P141" s="191">
        <f t="shared" si="155"/>
        <v>2826000</v>
      </c>
      <c r="Q141" s="191">
        <f t="shared" si="155"/>
        <v>3139000</v>
      </c>
      <c r="R141" s="191">
        <f t="shared" si="155"/>
        <v>2500000</v>
      </c>
      <c r="S141" s="191">
        <f t="shared" si="155"/>
        <v>0</v>
      </c>
      <c r="T141" s="191">
        <f t="shared" si="155"/>
        <v>0</v>
      </c>
      <c r="U141" s="191">
        <f t="shared" si="155"/>
        <v>200000</v>
      </c>
      <c r="V141" s="43">
        <f t="shared" si="98"/>
        <v>200000</v>
      </c>
      <c r="W141" s="43">
        <f t="shared" si="154"/>
        <v>8</v>
      </c>
      <c r="X141" s="156"/>
      <c r="Y141" s="191">
        <f t="shared" si="156"/>
        <v>250000</v>
      </c>
      <c r="Z141" s="191">
        <f t="shared" si="156"/>
        <v>250000</v>
      </c>
      <c r="AA141" s="191">
        <f t="shared" si="156"/>
        <v>250000</v>
      </c>
      <c r="AB141" s="43">
        <f t="shared" si="99"/>
        <v>750000</v>
      </c>
      <c r="AC141" s="243">
        <f t="shared" si="145"/>
        <v>23.892959541255177</v>
      </c>
      <c r="AD141" s="156"/>
      <c r="AE141" s="43">
        <f t="shared" si="100"/>
        <v>950000</v>
      </c>
      <c r="AF141" s="243">
        <f t="shared" si="146"/>
        <v>30.264415418923225</v>
      </c>
      <c r="AG141" s="156"/>
      <c r="AH141" s="191">
        <f t="shared" si="157"/>
        <v>300000</v>
      </c>
      <c r="AI141" s="191">
        <f t="shared" si="157"/>
        <v>300000</v>
      </c>
      <c r="AJ141" s="191">
        <f t="shared" si="157"/>
        <v>325000</v>
      </c>
      <c r="AK141" s="43">
        <f t="shared" si="101"/>
        <v>925000</v>
      </c>
      <c r="AL141" s="243">
        <f t="shared" si="147"/>
        <v>29.46798343421472</v>
      </c>
      <c r="AM141" s="156"/>
      <c r="AN141" s="191">
        <f t="shared" si="158"/>
        <v>200000</v>
      </c>
      <c r="AO141" s="191">
        <f t="shared" si="158"/>
        <v>200000</v>
      </c>
      <c r="AP141" s="191">
        <f t="shared" si="158"/>
        <v>225000</v>
      </c>
      <c r="AQ141" s="43">
        <f t="shared" si="102"/>
        <v>625000</v>
      </c>
      <c r="AR141" s="243">
        <f t="shared" si="159"/>
        <v>19.910799617712648</v>
      </c>
      <c r="AS141" s="156"/>
      <c r="AT141" s="191">
        <f t="shared" si="103"/>
        <v>1550000</v>
      </c>
      <c r="AU141" s="191">
        <f t="shared" si="95"/>
        <v>62</v>
      </c>
      <c r="AV141" s="193"/>
      <c r="AW141" s="43">
        <f t="shared" si="104"/>
        <v>2500000</v>
      </c>
      <c r="AX141" s="243">
        <f t="shared" si="152"/>
        <v>79.64319847085059</v>
      </c>
      <c r="AY141" s="156"/>
      <c r="AZ141" s="43">
        <f t="shared" si="105"/>
        <v>0</v>
      </c>
      <c r="BA141" s="243">
        <f t="shared" si="96"/>
        <v>100</v>
      </c>
      <c r="BB141" s="43">
        <f t="shared" si="106"/>
        <v>2500000</v>
      </c>
      <c r="BC141" s="243"/>
    </row>
    <row r="142" spans="1:55" ht="19.5" customHeight="1">
      <c r="A142" s="15"/>
      <c r="B142" s="10"/>
      <c r="C142" s="10"/>
      <c r="D142" s="11"/>
      <c r="E142" s="16"/>
      <c r="F142" s="10"/>
      <c r="G142" s="21">
        <v>0</v>
      </c>
      <c r="H142" s="22"/>
      <c r="I142" s="20"/>
      <c r="J142" s="16"/>
      <c r="K142" s="10"/>
      <c r="L142" s="10"/>
      <c r="M142" s="11"/>
      <c r="N142" s="30" t="s">
        <v>19</v>
      </c>
      <c r="O142" s="191">
        <f t="shared" si="155"/>
        <v>2500000</v>
      </c>
      <c r="P142" s="191">
        <f t="shared" si="155"/>
        <v>2826000</v>
      </c>
      <c r="Q142" s="191">
        <f t="shared" si="155"/>
        <v>3139000</v>
      </c>
      <c r="R142" s="191">
        <f t="shared" si="155"/>
        <v>2500000</v>
      </c>
      <c r="S142" s="191">
        <f t="shared" si="155"/>
        <v>0</v>
      </c>
      <c r="T142" s="191">
        <f t="shared" si="155"/>
        <v>0</v>
      </c>
      <c r="U142" s="191">
        <f t="shared" si="155"/>
        <v>200000</v>
      </c>
      <c r="V142" s="43">
        <f t="shared" si="98"/>
        <v>200000</v>
      </c>
      <c r="W142" s="43">
        <f t="shared" si="154"/>
        <v>8</v>
      </c>
      <c r="X142" s="156"/>
      <c r="Y142" s="191">
        <f t="shared" si="156"/>
        <v>250000</v>
      </c>
      <c r="Z142" s="191">
        <f t="shared" si="156"/>
        <v>250000</v>
      </c>
      <c r="AA142" s="191">
        <f t="shared" si="156"/>
        <v>250000</v>
      </c>
      <c r="AB142" s="43">
        <f t="shared" si="99"/>
        <v>750000</v>
      </c>
      <c r="AC142" s="243">
        <f t="shared" si="145"/>
        <v>23.892959541255177</v>
      </c>
      <c r="AD142" s="156"/>
      <c r="AE142" s="43">
        <f t="shared" si="100"/>
        <v>950000</v>
      </c>
      <c r="AF142" s="243">
        <f t="shared" si="146"/>
        <v>30.264415418923225</v>
      </c>
      <c r="AG142" s="156"/>
      <c r="AH142" s="191">
        <f t="shared" si="157"/>
        <v>300000</v>
      </c>
      <c r="AI142" s="191">
        <f t="shared" si="157"/>
        <v>300000</v>
      </c>
      <c r="AJ142" s="191">
        <f t="shared" si="157"/>
        <v>325000</v>
      </c>
      <c r="AK142" s="43">
        <f t="shared" si="101"/>
        <v>925000</v>
      </c>
      <c r="AL142" s="243">
        <f t="shared" si="147"/>
        <v>29.46798343421472</v>
      </c>
      <c r="AM142" s="156"/>
      <c r="AN142" s="191">
        <f t="shared" si="158"/>
        <v>200000</v>
      </c>
      <c r="AO142" s="191">
        <f t="shared" si="158"/>
        <v>200000</v>
      </c>
      <c r="AP142" s="191">
        <f t="shared" si="158"/>
        <v>225000</v>
      </c>
      <c r="AQ142" s="43">
        <f t="shared" si="102"/>
        <v>625000</v>
      </c>
      <c r="AR142" s="243">
        <f t="shared" si="159"/>
        <v>19.910799617712648</v>
      </c>
      <c r="AS142" s="156"/>
      <c r="AT142" s="191">
        <f t="shared" si="103"/>
        <v>1550000</v>
      </c>
      <c r="AU142" s="191">
        <f t="shared" si="95"/>
        <v>62</v>
      </c>
      <c r="AV142" s="201"/>
      <c r="AW142" s="43">
        <f t="shared" si="104"/>
        <v>2500000</v>
      </c>
      <c r="AX142" s="243">
        <f t="shared" si="152"/>
        <v>79.64319847085059</v>
      </c>
      <c r="AY142" s="156"/>
      <c r="AZ142" s="43">
        <f t="shared" si="105"/>
        <v>0</v>
      </c>
      <c r="BA142" s="243">
        <f t="shared" si="96"/>
        <v>100</v>
      </c>
      <c r="BB142" s="43">
        <f t="shared" si="106"/>
        <v>2500000</v>
      </c>
      <c r="BC142" s="243"/>
    </row>
    <row r="143" spans="1:55" ht="19.5" customHeight="1">
      <c r="A143" s="15"/>
      <c r="B143" s="10"/>
      <c r="C143" s="10"/>
      <c r="D143" s="11"/>
      <c r="E143" s="16"/>
      <c r="F143" s="10"/>
      <c r="G143" s="21"/>
      <c r="H143" s="62" t="s">
        <v>52</v>
      </c>
      <c r="I143" s="20"/>
      <c r="J143" s="16"/>
      <c r="K143" s="10"/>
      <c r="L143" s="10"/>
      <c r="M143" s="11"/>
      <c r="N143" s="30" t="s">
        <v>19</v>
      </c>
      <c r="O143" s="191">
        <f t="shared" si="155"/>
        <v>2500000</v>
      </c>
      <c r="P143" s="191">
        <f t="shared" si="155"/>
        <v>2826000</v>
      </c>
      <c r="Q143" s="191">
        <f t="shared" si="155"/>
        <v>3139000</v>
      </c>
      <c r="R143" s="191">
        <f t="shared" si="155"/>
        <v>2500000</v>
      </c>
      <c r="S143" s="191">
        <f t="shared" si="155"/>
        <v>0</v>
      </c>
      <c r="T143" s="191">
        <f t="shared" si="155"/>
        <v>0</v>
      </c>
      <c r="U143" s="191">
        <f t="shared" si="155"/>
        <v>200000</v>
      </c>
      <c r="V143" s="43">
        <f t="shared" si="98"/>
        <v>200000</v>
      </c>
      <c r="W143" s="43">
        <f t="shared" si="154"/>
        <v>8</v>
      </c>
      <c r="X143" s="156"/>
      <c r="Y143" s="191">
        <f t="shared" si="156"/>
        <v>250000</v>
      </c>
      <c r="Z143" s="191">
        <f t="shared" si="156"/>
        <v>250000</v>
      </c>
      <c r="AA143" s="191">
        <f t="shared" si="156"/>
        <v>250000</v>
      </c>
      <c r="AB143" s="43">
        <f t="shared" si="99"/>
        <v>750000</v>
      </c>
      <c r="AC143" s="243">
        <f t="shared" si="145"/>
        <v>23.892959541255177</v>
      </c>
      <c r="AD143" s="156"/>
      <c r="AE143" s="43">
        <f t="shared" si="100"/>
        <v>950000</v>
      </c>
      <c r="AF143" s="243">
        <f t="shared" si="146"/>
        <v>30.264415418923225</v>
      </c>
      <c r="AG143" s="156"/>
      <c r="AH143" s="191">
        <f t="shared" si="157"/>
        <v>300000</v>
      </c>
      <c r="AI143" s="191">
        <f t="shared" si="157"/>
        <v>300000</v>
      </c>
      <c r="AJ143" s="191">
        <f t="shared" si="157"/>
        <v>325000</v>
      </c>
      <c r="AK143" s="43">
        <f t="shared" si="101"/>
        <v>925000</v>
      </c>
      <c r="AL143" s="243">
        <f t="shared" si="147"/>
        <v>29.46798343421472</v>
      </c>
      <c r="AM143" s="156"/>
      <c r="AN143" s="191">
        <f t="shared" si="158"/>
        <v>200000</v>
      </c>
      <c r="AO143" s="191">
        <f t="shared" si="158"/>
        <v>200000</v>
      </c>
      <c r="AP143" s="191">
        <f t="shared" si="158"/>
        <v>225000</v>
      </c>
      <c r="AQ143" s="43">
        <f t="shared" si="102"/>
        <v>625000</v>
      </c>
      <c r="AR143" s="243">
        <f t="shared" si="159"/>
        <v>19.910799617712648</v>
      </c>
      <c r="AS143" s="156"/>
      <c r="AT143" s="191">
        <f t="shared" si="103"/>
        <v>1550000</v>
      </c>
      <c r="AU143" s="191">
        <f t="shared" si="95"/>
        <v>62</v>
      </c>
      <c r="AV143" s="254"/>
      <c r="AW143" s="43">
        <f t="shared" si="104"/>
        <v>2500000</v>
      </c>
      <c r="AX143" s="243">
        <f t="shared" si="152"/>
        <v>79.64319847085059</v>
      </c>
      <c r="AY143" s="156"/>
      <c r="AZ143" s="43">
        <f t="shared" si="105"/>
        <v>0</v>
      </c>
      <c r="BA143" s="243">
        <f t="shared" si="96"/>
        <v>100</v>
      </c>
      <c r="BB143" s="43">
        <f t="shared" si="106"/>
        <v>2500000</v>
      </c>
      <c r="BC143" s="243"/>
    </row>
    <row r="144" spans="1:55" s="9" customFormat="1" ht="19.5" customHeight="1">
      <c r="A144" s="12"/>
      <c r="B144" s="3"/>
      <c r="C144" s="3"/>
      <c r="D144" s="8"/>
      <c r="E144" s="7"/>
      <c r="F144" s="3"/>
      <c r="G144" s="4"/>
      <c r="H144" s="5"/>
      <c r="I144" s="23">
        <v>2</v>
      </c>
      <c r="J144" s="7"/>
      <c r="K144" s="3"/>
      <c r="L144" s="3"/>
      <c r="M144" s="8"/>
      <c r="N144" s="29" t="s">
        <v>61</v>
      </c>
      <c r="O144" s="135">
        <f t="shared" si="155"/>
        <v>2500000</v>
      </c>
      <c r="P144" s="135">
        <f t="shared" si="155"/>
        <v>2826000</v>
      </c>
      <c r="Q144" s="135">
        <f t="shared" si="155"/>
        <v>3139000</v>
      </c>
      <c r="R144" s="135">
        <f t="shared" si="155"/>
        <v>2500000</v>
      </c>
      <c r="S144" s="135">
        <f t="shared" si="155"/>
        <v>0</v>
      </c>
      <c r="T144" s="135">
        <f t="shared" si="155"/>
        <v>0</v>
      </c>
      <c r="U144" s="135">
        <f t="shared" si="155"/>
        <v>200000</v>
      </c>
      <c r="V144" s="45">
        <f t="shared" si="98"/>
        <v>200000</v>
      </c>
      <c r="W144" s="45">
        <f t="shared" si="154"/>
        <v>8</v>
      </c>
      <c r="X144" s="156"/>
      <c r="Y144" s="135">
        <f t="shared" si="156"/>
        <v>250000</v>
      </c>
      <c r="Z144" s="135">
        <f t="shared" si="156"/>
        <v>250000</v>
      </c>
      <c r="AA144" s="135">
        <f t="shared" si="156"/>
        <v>250000</v>
      </c>
      <c r="AB144" s="45">
        <f t="shared" si="99"/>
        <v>750000</v>
      </c>
      <c r="AC144" s="249">
        <f t="shared" si="145"/>
        <v>23.892959541255177</v>
      </c>
      <c r="AD144" s="156"/>
      <c r="AE144" s="45">
        <f t="shared" si="100"/>
        <v>950000</v>
      </c>
      <c r="AF144" s="249">
        <f t="shared" si="146"/>
        <v>30.264415418923225</v>
      </c>
      <c r="AG144" s="156"/>
      <c r="AH144" s="135">
        <f t="shared" si="157"/>
        <v>300000</v>
      </c>
      <c r="AI144" s="135">
        <f t="shared" si="157"/>
        <v>300000</v>
      </c>
      <c r="AJ144" s="135">
        <f t="shared" si="157"/>
        <v>325000</v>
      </c>
      <c r="AK144" s="45">
        <f t="shared" si="101"/>
        <v>925000</v>
      </c>
      <c r="AL144" s="249">
        <f t="shared" si="147"/>
        <v>29.46798343421472</v>
      </c>
      <c r="AM144" s="156"/>
      <c r="AN144" s="135">
        <f t="shared" si="158"/>
        <v>200000</v>
      </c>
      <c r="AO144" s="135">
        <f t="shared" si="158"/>
        <v>200000</v>
      </c>
      <c r="AP144" s="135">
        <f t="shared" si="158"/>
        <v>225000</v>
      </c>
      <c r="AQ144" s="45">
        <f t="shared" si="102"/>
        <v>625000</v>
      </c>
      <c r="AR144" s="249">
        <f t="shared" si="159"/>
        <v>19.910799617712648</v>
      </c>
      <c r="AS144" s="156"/>
      <c r="AT144" s="135">
        <f t="shared" si="103"/>
        <v>1550000</v>
      </c>
      <c r="AU144" s="135">
        <f t="shared" si="95"/>
        <v>62</v>
      </c>
      <c r="AV144" s="160"/>
      <c r="AW144" s="45">
        <f t="shared" si="104"/>
        <v>2500000</v>
      </c>
      <c r="AX144" s="249">
        <f t="shared" si="152"/>
        <v>79.64319847085059</v>
      </c>
      <c r="AY144" s="156"/>
      <c r="AZ144" s="45">
        <f t="shared" si="105"/>
        <v>0</v>
      </c>
      <c r="BA144" s="249">
        <f t="shared" si="96"/>
        <v>100</v>
      </c>
      <c r="BB144" s="45">
        <f t="shared" si="106"/>
        <v>2500000</v>
      </c>
      <c r="BC144" s="249"/>
    </row>
    <row r="145" spans="1:55" ht="19.5" customHeight="1">
      <c r="A145" s="15"/>
      <c r="B145" s="10"/>
      <c r="C145" s="10"/>
      <c r="D145" s="11"/>
      <c r="E145" s="16"/>
      <c r="F145" s="10"/>
      <c r="G145" s="18"/>
      <c r="H145" s="19"/>
      <c r="I145" s="20"/>
      <c r="J145" s="24" t="s">
        <v>32</v>
      </c>
      <c r="K145" s="10"/>
      <c r="L145" s="10"/>
      <c r="M145" s="11"/>
      <c r="N145" s="30" t="s">
        <v>10</v>
      </c>
      <c r="O145" s="191">
        <f t="shared" si="155"/>
        <v>2500000</v>
      </c>
      <c r="P145" s="191">
        <f t="shared" si="155"/>
        <v>2826000</v>
      </c>
      <c r="Q145" s="191">
        <f t="shared" si="155"/>
        <v>3139000</v>
      </c>
      <c r="R145" s="191">
        <f t="shared" si="155"/>
        <v>2500000</v>
      </c>
      <c r="S145" s="191">
        <f t="shared" si="155"/>
        <v>0</v>
      </c>
      <c r="T145" s="191">
        <f t="shared" si="155"/>
        <v>0</v>
      </c>
      <c r="U145" s="191">
        <f t="shared" si="155"/>
        <v>200000</v>
      </c>
      <c r="V145" s="43">
        <f t="shared" si="98"/>
        <v>200000</v>
      </c>
      <c r="W145" s="43">
        <f t="shared" si="154"/>
        <v>8</v>
      </c>
      <c r="X145" s="156"/>
      <c r="Y145" s="191">
        <f t="shared" si="156"/>
        <v>250000</v>
      </c>
      <c r="Z145" s="191">
        <f t="shared" si="156"/>
        <v>250000</v>
      </c>
      <c r="AA145" s="191">
        <f t="shared" si="156"/>
        <v>250000</v>
      </c>
      <c r="AB145" s="43">
        <f t="shared" si="99"/>
        <v>750000</v>
      </c>
      <c r="AC145" s="243">
        <f t="shared" si="145"/>
        <v>23.892959541255177</v>
      </c>
      <c r="AD145" s="156"/>
      <c r="AE145" s="43">
        <f t="shared" si="100"/>
        <v>950000</v>
      </c>
      <c r="AF145" s="243">
        <f t="shared" si="146"/>
        <v>30.264415418923225</v>
      </c>
      <c r="AG145" s="156"/>
      <c r="AH145" s="191">
        <f t="shared" si="157"/>
        <v>300000</v>
      </c>
      <c r="AI145" s="191">
        <f t="shared" si="157"/>
        <v>300000</v>
      </c>
      <c r="AJ145" s="191">
        <f t="shared" si="157"/>
        <v>325000</v>
      </c>
      <c r="AK145" s="43">
        <f t="shared" si="101"/>
        <v>925000</v>
      </c>
      <c r="AL145" s="243">
        <f t="shared" si="147"/>
        <v>29.46798343421472</v>
      </c>
      <c r="AM145" s="156"/>
      <c r="AN145" s="191">
        <f t="shared" si="158"/>
        <v>200000</v>
      </c>
      <c r="AO145" s="191">
        <f t="shared" si="158"/>
        <v>200000</v>
      </c>
      <c r="AP145" s="191">
        <f t="shared" si="158"/>
        <v>225000</v>
      </c>
      <c r="AQ145" s="43">
        <f t="shared" si="102"/>
        <v>625000</v>
      </c>
      <c r="AR145" s="243">
        <f t="shared" si="159"/>
        <v>19.910799617712648</v>
      </c>
      <c r="AS145" s="156"/>
      <c r="AT145" s="191">
        <f t="shared" si="103"/>
        <v>1550000</v>
      </c>
      <c r="AU145" s="191">
        <f t="shared" si="95"/>
        <v>62</v>
      </c>
      <c r="AV145" s="191"/>
      <c r="AW145" s="43">
        <f t="shared" si="104"/>
        <v>2500000</v>
      </c>
      <c r="AX145" s="243">
        <f t="shared" si="152"/>
        <v>79.64319847085059</v>
      </c>
      <c r="AY145" s="156"/>
      <c r="AZ145" s="43">
        <f t="shared" si="105"/>
        <v>0</v>
      </c>
      <c r="BA145" s="243">
        <f t="shared" si="96"/>
        <v>100</v>
      </c>
      <c r="BB145" s="43">
        <f t="shared" si="106"/>
        <v>2500000</v>
      </c>
      <c r="BC145" s="243"/>
    </row>
    <row r="146" spans="1:55" ht="19.5" customHeight="1">
      <c r="A146" s="15"/>
      <c r="B146" s="10"/>
      <c r="C146" s="10"/>
      <c r="D146" s="11"/>
      <c r="E146" s="16"/>
      <c r="F146" s="10"/>
      <c r="G146" s="18"/>
      <c r="H146" s="19"/>
      <c r="I146" s="20"/>
      <c r="J146" s="16"/>
      <c r="K146" s="292">
        <v>5</v>
      </c>
      <c r="L146" s="3"/>
      <c r="M146" s="8"/>
      <c r="N146" s="40" t="s">
        <v>20</v>
      </c>
      <c r="O146" s="158">
        <f t="shared" si="155"/>
        <v>2500000</v>
      </c>
      <c r="P146" s="158">
        <f t="shared" si="155"/>
        <v>2826000</v>
      </c>
      <c r="Q146" s="158">
        <f t="shared" si="155"/>
        <v>3139000</v>
      </c>
      <c r="R146" s="158">
        <f t="shared" si="155"/>
        <v>2500000</v>
      </c>
      <c r="S146" s="158">
        <f t="shared" si="155"/>
        <v>0</v>
      </c>
      <c r="T146" s="158">
        <f t="shared" si="155"/>
        <v>0</v>
      </c>
      <c r="U146" s="158">
        <f t="shared" si="155"/>
        <v>200000</v>
      </c>
      <c r="V146" s="44">
        <f t="shared" si="98"/>
        <v>200000</v>
      </c>
      <c r="W146" s="44">
        <f t="shared" si="154"/>
        <v>8</v>
      </c>
      <c r="X146" s="98"/>
      <c r="Y146" s="158">
        <f t="shared" si="156"/>
        <v>250000</v>
      </c>
      <c r="Z146" s="158">
        <f t="shared" si="156"/>
        <v>250000</v>
      </c>
      <c r="AA146" s="158">
        <f t="shared" si="156"/>
        <v>250000</v>
      </c>
      <c r="AB146" s="44">
        <f t="shared" si="99"/>
        <v>750000</v>
      </c>
      <c r="AC146" s="245">
        <f t="shared" si="145"/>
        <v>23.892959541255177</v>
      </c>
      <c r="AD146" s="98"/>
      <c r="AE146" s="44">
        <f t="shared" si="100"/>
        <v>950000</v>
      </c>
      <c r="AF146" s="245">
        <f t="shared" si="146"/>
        <v>30.264415418923225</v>
      </c>
      <c r="AG146" s="98"/>
      <c r="AH146" s="158">
        <f t="shared" si="157"/>
        <v>300000</v>
      </c>
      <c r="AI146" s="158">
        <f t="shared" si="157"/>
        <v>300000</v>
      </c>
      <c r="AJ146" s="158">
        <f t="shared" si="157"/>
        <v>325000</v>
      </c>
      <c r="AK146" s="44">
        <f t="shared" si="101"/>
        <v>925000</v>
      </c>
      <c r="AL146" s="245">
        <f t="shared" si="147"/>
        <v>29.46798343421472</v>
      </c>
      <c r="AM146" s="98"/>
      <c r="AN146" s="158">
        <f t="shared" si="158"/>
        <v>200000</v>
      </c>
      <c r="AO146" s="158">
        <f t="shared" si="158"/>
        <v>200000</v>
      </c>
      <c r="AP146" s="158">
        <f t="shared" si="158"/>
        <v>225000</v>
      </c>
      <c r="AQ146" s="44">
        <f t="shared" si="102"/>
        <v>625000</v>
      </c>
      <c r="AR146" s="245">
        <f t="shared" si="159"/>
        <v>19.910799617712648</v>
      </c>
      <c r="AS146" s="98"/>
      <c r="AT146" s="158">
        <f t="shared" si="103"/>
        <v>1550000</v>
      </c>
      <c r="AU146" s="158">
        <f t="shared" si="95"/>
        <v>62</v>
      </c>
      <c r="AV146" s="191"/>
      <c r="AW146" s="44">
        <f t="shared" si="104"/>
        <v>2500000</v>
      </c>
      <c r="AX146" s="245">
        <f t="shared" si="152"/>
        <v>79.64319847085059</v>
      </c>
      <c r="AY146" s="98"/>
      <c r="AZ146" s="44">
        <f t="shared" si="105"/>
        <v>0</v>
      </c>
      <c r="BA146" s="245">
        <f t="shared" si="96"/>
        <v>100</v>
      </c>
      <c r="BB146" s="44">
        <f t="shared" si="106"/>
        <v>2500000</v>
      </c>
      <c r="BC146" s="251"/>
    </row>
    <row r="147" spans="1:55" ht="19.5" customHeight="1">
      <c r="A147" s="15"/>
      <c r="B147" s="10"/>
      <c r="C147" s="10"/>
      <c r="D147" s="11"/>
      <c r="E147" s="16"/>
      <c r="F147" s="10"/>
      <c r="G147" s="18"/>
      <c r="H147" s="19"/>
      <c r="I147" s="20"/>
      <c r="J147" s="16"/>
      <c r="K147" s="10"/>
      <c r="L147" s="2">
        <v>7</v>
      </c>
      <c r="M147" s="8"/>
      <c r="N147" s="39" t="s">
        <v>99</v>
      </c>
      <c r="O147" s="160">
        <f t="shared" si="155"/>
        <v>2500000</v>
      </c>
      <c r="P147" s="160">
        <f t="shared" si="155"/>
        <v>2826000</v>
      </c>
      <c r="Q147" s="160">
        <f t="shared" si="155"/>
        <v>3139000</v>
      </c>
      <c r="R147" s="160">
        <f t="shared" si="155"/>
        <v>2500000</v>
      </c>
      <c r="S147" s="160">
        <f t="shared" si="155"/>
        <v>0</v>
      </c>
      <c r="T147" s="160">
        <f t="shared" si="155"/>
        <v>0</v>
      </c>
      <c r="U147" s="160">
        <f t="shared" si="155"/>
        <v>200000</v>
      </c>
      <c r="V147" s="42">
        <f t="shared" si="98"/>
        <v>200000</v>
      </c>
      <c r="W147" s="42">
        <f t="shared" si="154"/>
        <v>8</v>
      </c>
      <c r="X147" s="98"/>
      <c r="Y147" s="160">
        <f t="shared" si="156"/>
        <v>250000</v>
      </c>
      <c r="Z147" s="160">
        <f t="shared" si="156"/>
        <v>250000</v>
      </c>
      <c r="AA147" s="160">
        <f t="shared" si="156"/>
        <v>250000</v>
      </c>
      <c r="AB147" s="42">
        <f t="shared" si="99"/>
        <v>750000</v>
      </c>
      <c r="AC147" s="247">
        <f t="shared" si="145"/>
        <v>23.892959541255177</v>
      </c>
      <c r="AD147" s="98"/>
      <c r="AE147" s="42">
        <f t="shared" si="100"/>
        <v>950000</v>
      </c>
      <c r="AF147" s="247">
        <f t="shared" si="146"/>
        <v>30.264415418923225</v>
      </c>
      <c r="AG147" s="98"/>
      <c r="AH147" s="160">
        <f t="shared" si="157"/>
        <v>300000</v>
      </c>
      <c r="AI147" s="160">
        <f t="shared" si="157"/>
        <v>300000</v>
      </c>
      <c r="AJ147" s="160">
        <f t="shared" si="157"/>
        <v>325000</v>
      </c>
      <c r="AK147" s="42">
        <f t="shared" si="101"/>
        <v>925000</v>
      </c>
      <c r="AL147" s="247">
        <f t="shared" si="147"/>
        <v>29.46798343421472</v>
      </c>
      <c r="AM147" s="98"/>
      <c r="AN147" s="160">
        <f t="shared" si="158"/>
        <v>200000</v>
      </c>
      <c r="AO147" s="160">
        <f t="shared" si="158"/>
        <v>200000</v>
      </c>
      <c r="AP147" s="160">
        <f t="shared" si="158"/>
        <v>225000</v>
      </c>
      <c r="AQ147" s="42">
        <f t="shared" si="102"/>
        <v>625000</v>
      </c>
      <c r="AR147" s="247">
        <f t="shared" si="159"/>
        <v>19.910799617712648</v>
      </c>
      <c r="AS147" s="98"/>
      <c r="AT147" s="160">
        <f t="shared" si="103"/>
        <v>1550000</v>
      </c>
      <c r="AU147" s="160">
        <f t="shared" si="95"/>
        <v>62</v>
      </c>
      <c r="AV147" s="191"/>
      <c r="AW147" s="42">
        <f t="shared" si="104"/>
        <v>2500000</v>
      </c>
      <c r="AX147" s="247">
        <f t="shared" si="152"/>
        <v>79.64319847085059</v>
      </c>
      <c r="AY147" s="98"/>
      <c r="AZ147" s="42">
        <f t="shared" si="105"/>
        <v>0</v>
      </c>
      <c r="BA147" s="247">
        <f t="shared" si="96"/>
        <v>100</v>
      </c>
      <c r="BB147" s="42">
        <f t="shared" si="106"/>
        <v>2500000</v>
      </c>
      <c r="BC147" s="253"/>
    </row>
    <row r="148" spans="1:55" ht="19.5" customHeight="1">
      <c r="A148" s="15"/>
      <c r="B148" s="10"/>
      <c r="C148" s="10"/>
      <c r="D148" s="11"/>
      <c r="E148" s="16"/>
      <c r="F148" s="10"/>
      <c r="G148" s="18"/>
      <c r="H148" s="19"/>
      <c r="I148" s="20"/>
      <c r="J148" s="16"/>
      <c r="K148" s="10"/>
      <c r="L148" s="10"/>
      <c r="M148" s="202" t="s">
        <v>24</v>
      </c>
      <c r="N148" s="203" t="s">
        <v>134</v>
      </c>
      <c r="O148" s="205">
        <v>2500000</v>
      </c>
      <c r="P148" s="205">
        <v>2826000</v>
      </c>
      <c r="Q148" s="205">
        <v>3139000</v>
      </c>
      <c r="R148" s="205">
        <v>2500000</v>
      </c>
      <c r="S148" s="205"/>
      <c r="T148" s="205"/>
      <c r="U148" s="205">
        <v>200000</v>
      </c>
      <c r="V148" s="204">
        <f t="shared" si="98"/>
        <v>200000</v>
      </c>
      <c r="W148" s="204">
        <f t="shared" si="154"/>
        <v>8</v>
      </c>
      <c r="X148" s="156"/>
      <c r="Y148" s="205">
        <v>250000</v>
      </c>
      <c r="Z148" s="205">
        <v>250000</v>
      </c>
      <c r="AA148" s="205">
        <v>250000</v>
      </c>
      <c r="AB148" s="254">
        <f t="shared" si="99"/>
        <v>750000</v>
      </c>
      <c r="AC148" s="255">
        <f t="shared" si="145"/>
        <v>23.892959541255177</v>
      </c>
      <c r="AD148" s="156"/>
      <c r="AE148" s="254">
        <f t="shared" si="100"/>
        <v>950000</v>
      </c>
      <c r="AF148" s="255">
        <f t="shared" si="146"/>
        <v>30.264415418923225</v>
      </c>
      <c r="AG148" s="156"/>
      <c r="AH148" s="205">
        <v>300000</v>
      </c>
      <c r="AI148" s="205">
        <v>300000</v>
      </c>
      <c r="AJ148" s="205">
        <v>325000</v>
      </c>
      <c r="AK148" s="254">
        <f t="shared" si="101"/>
        <v>925000</v>
      </c>
      <c r="AL148" s="255">
        <f t="shared" si="147"/>
        <v>29.46798343421472</v>
      </c>
      <c r="AM148" s="156"/>
      <c r="AN148" s="205">
        <v>200000</v>
      </c>
      <c r="AO148" s="205">
        <v>200000</v>
      </c>
      <c r="AP148" s="205">
        <v>225000</v>
      </c>
      <c r="AQ148" s="254">
        <f t="shared" si="102"/>
        <v>625000</v>
      </c>
      <c r="AR148" s="255">
        <f t="shared" si="159"/>
        <v>19.910799617712648</v>
      </c>
      <c r="AS148" s="156"/>
      <c r="AT148" s="254">
        <f t="shared" si="103"/>
        <v>1550000</v>
      </c>
      <c r="AU148" s="254">
        <f t="shared" si="95"/>
        <v>62</v>
      </c>
      <c r="AV148" s="135"/>
      <c r="AW148" s="254">
        <f t="shared" si="104"/>
        <v>2500000</v>
      </c>
      <c r="AX148" s="255">
        <f t="shared" si="152"/>
        <v>79.64319847085059</v>
      </c>
      <c r="AY148" s="156"/>
      <c r="AZ148" s="254">
        <f t="shared" si="105"/>
        <v>0</v>
      </c>
      <c r="BA148" s="255">
        <f t="shared" si="96"/>
        <v>100</v>
      </c>
      <c r="BB148" s="254">
        <f t="shared" si="106"/>
        <v>2500000</v>
      </c>
      <c r="BC148" s="255"/>
    </row>
    <row r="149" spans="1:55" s="9" customFormat="1" ht="19.5" customHeight="1">
      <c r="A149" s="12"/>
      <c r="B149" s="3"/>
      <c r="C149" s="3"/>
      <c r="D149" s="8"/>
      <c r="E149" s="1" t="s">
        <v>29</v>
      </c>
      <c r="F149" s="3"/>
      <c r="G149" s="4"/>
      <c r="H149" s="5"/>
      <c r="I149" s="6"/>
      <c r="J149" s="7"/>
      <c r="K149" s="3"/>
      <c r="L149" s="3"/>
      <c r="M149" s="8"/>
      <c r="N149" s="39" t="s">
        <v>8</v>
      </c>
      <c r="O149" s="160">
        <f aca="true" t="shared" si="160" ref="O149:U153">O150</f>
        <v>13300000</v>
      </c>
      <c r="P149" s="160">
        <f t="shared" si="160"/>
        <v>16700000</v>
      </c>
      <c r="Q149" s="160">
        <f t="shared" si="160"/>
        <v>18800000</v>
      </c>
      <c r="R149" s="160">
        <f t="shared" si="160"/>
        <v>13300000</v>
      </c>
      <c r="S149" s="160">
        <f t="shared" si="160"/>
        <v>0</v>
      </c>
      <c r="T149" s="160">
        <f t="shared" si="160"/>
        <v>205000</v>
      </c>
      <c r="U149" s="160">
        <f t="shared" si="160"/>
        <v>3135000</v>
      </c>
      <c r="V149" s="42">
        <f t="shared" si="98"/>
        <v>3340000</v>
      </c>
      <c r="W149" s="42">
        <f t="shared" si="154"/>
        <v>25.112781954887218</v>
      </c>
      <c r="X149" s="156"/>
      <c r="Y149" s="160">
        <f aca="true" t="shared" si="161" ref="Y149:AA153">Y150</f>
        <v>571000</v>
      </c>
      <c r="Z149" s="160">
        <f t="shared" si="161"/>
        <v>571000</v>
      </c>
      <c r="AA149" s="160">
        <f t="shared" si="161"/>
        <v>571000</v>
      </c>
      <c r="AB149" s="42">
        <f t="shared" si="99"/>
        <v>1713000</v>
      </c>
      <c r="AC149" s="247">
        <f t="shared" si="145"/>
        <v>9.111702127659575</v>
      </c>
      <c r="AD149" s="156"/>
      <c r="AE149" s="42">
        <f t="shared" si="100"/>
        <v>5053000</v>
      </c>
      <c r="AF149" s="247">
        <f t="shared" si="146"/>
        <v>26.877659574468087</v>
      </c>
      <c r="AG149" s="156"/>
      <c r="AH149" s="160">
        <f aca="true" t="shared" si="162" ref="AH149:AJ153">AH150</f>
        <v>1596000</v>
      </c>
      <c r="AI149" s="160">
        <f t="shared" si="162"/>
        <v>1596000</v>
      </c>
      <c r="AJ149" s="160">
        <f t="shared" si="162"/>
        <v>1729000</v>
      </c>
      <c r="AK149" s="42">
        <f t="shared" si="101"/>
        <v>4921000</v>
      </c>
      <c r="AL149" s="247">
        <f t="shared" si="147"/>
        <v>26.175531914893618</v>
      </c>
      <c r="AM149" s="156"/>
      <c r="AN149" s="160">
        <f aca="true" t="shared" si="163" ref="AN149:AP153">AN150</f>
        <v>1064000</v>
      </c>
      <c r="AO149" s="160">
        <f t="shared" si="163"/>
        <v>1064000</v>
      </c>
      <c r="AP149" s="160">
        <f t="shared" si="163"/>
        <v>1198000</v>
      </c>
      <c r="AQ149" s="42">
        <f t="shared" si="102"/>
        <v>3326000</v>
      </c>
      <c r="AR149" s="247">
        <f t="shared" si="159"/>
        <v>17.69148936170213</v>
      </c>
      <c r="AS149" s="156"/>
      <c r="AT149" s="160">
        <f t="shared" si="103"/>
        <v>8247000</v>
      </c>
      <c r="AU149" s="160">
        <f t="shared" si="95"/>
        <v>62.00751879699248</v>
      </c>
      <c r="AV149" s="191"/>
      <c r="AW149" s="42">
        <f t="shared" si="104"/>
        <v>13300000</v>
      </c>
      <c r="AX149" s="247">
        <f t="shared" si="152"/>
        <v>70.74468085106383</v>
      </c>
      <c r="AY149" s="156"/>
      <c r="AZ149" s="42">
        <f t="shared" si="105"/>
        <v>0</v>
      </c>
      <c r="BA149" s="247">
        <f t="shared" si="96"/>
        <v>100</v>
      </c>
      <c r="BB149" s="42">
        <f t="shared" si="106"/>
        <v>13300000</v>
      </c>
      <c r="BC149" s="247"/>
    </row>
    <row r="150" spans="1:55" ht="19.5" customHeight="1">
      <c r="A150" s="15"/>
      <c r="B150" s="10"/>
      <c r="C150" s="10"/>
      <c r="D150" s="11"/>
      <c r="E150" s="16"/>
      <c r="F150" s="17">
        <v>4</v>
      </c>
      <c r="G150" s="18"/>
      <c r="H150" s="19"/>
      <c r="I150" s="20"/>
      <c r="J150" s="16"/>
      <c r="K150" s="10"/>
      <c r="L150" s="10"/>
      <c r="M150" s="11"/>
      <c r="N150" s="30" t="s">
        <v>14</v>
      </c>
      <c r="O150" s="191">
        <f t="shared" si="160"/>
        <v>13300000</v>
      </c>
      <c r="P150" s="191">
        <f t="shared" si="160"/>
        <v>16700000</v>
      </c>
      <c r="Q150" s="191">
        <f t="shared" si="160"/>
        <v>18800000</v>
      </c>
      <c r="R150" s="191">
        <f t="shared" si="160"/>
        <v>13300000</v>
      </c>
      <c r="S150" s="191">
        <f t="shared" si="160"/>
        <v>0</v>
      </c>
      <c r="T150" s="191">
        <f t="shared" si="160"/>
        <v>205000</v>
      </c>
      <c r="U150" s="191">
        <f t="shared" si="160"/>
        <v>3135000</v>
      </c>
      <c r="V150" s="43">
        <f t="shared" si="98"/>
        <v>3340000</v>
      </c>
      <c r="W150" s="43">
        <f t="shared" si="154"/>
        <v>25.112781954887218</v>
      </c>
      <c r="X150" s="156"/>
      <c r="Y150" s="191">
        <f t="shared" si="161"/>
        <v>571000</v>
      </c>
      <c r="Z150" s="191">
        <f t="shared" si="161"/>
        <v>571000</v>
      </c>
      <c r="AA150" s="191">
        <f t="shared" si="161"/>
        <v>571000</v>
      </c>
      <c r="AB150" s="43">
        <f t="shared" si="99"/>
        <v>1713000</v>
      </c>
      <c r="AC150" s="243">
        <f t="shared" si="145"/>
        <v>9.111702127659575</v>
      </c>
      <c r="AD150" s="156"/>
      <c r="AE150" s="43">
        <f t="shared" si="100"/>
        <v>5053000</v>
      </c>
      <c r="AF150" s="243">
        <f t="shared" si="146"/>
        <v>26.877659574468087</v>
      </c>
      <c r="AG150" s="156"/>
      <c r="AH150" s="191">
        <f t="shared" si="162"/>
        <v>1596000</v>
      </c>
      <c r="AI150" s="191">
        <f t="shared" si="162"/>
        <v>1596000</v>
      </c>
      <c r="AJ150" s="191">
        <f t="shared" si="162"/>
        <v>1729000</v>
      </c>
      <c r="AK150" s="43">
        <f t="shared" si="101"/>
        <v>4921000</v>
      </c>
      <c r="AL150" s="243">
        <f t="shared" si="147"/>
        <v>26.175531914893618</v>
      </c>
      <c r="AM150" s="156"/>
      <c r="AN150" s="191">
        <f t="shared" si="163"/>
        <v>1064000</v>
      </c>
      <c r="AO150" s="191">
        <f t="shared" si="163"/>
        <v>1064000</v>
      </c>
      <c r="AP150" s="191">
        <f t="shared" si="163"/>
        <v>1198000</v>
      </c>
      <c r="AQ150" s="43">
        <f t="shared" si="102"/>
        <v>3326000</v>
      </c>
      <c r="AR150" s="243">
        <f t="shared" si="159"/>
        <v>17.69148936170213</v>
      </c>
      <c r="AS150" s="156"/>
      <c r="AT150" s="191">
        <f t="shared" si="103"/>
        <v>8247000</v>
      </c>
      <c r="AU150" s="191">
        <f t="shared" si="95"/>
        <v>62.00751879699248</v>
      </c>
      <c r="AV150" s="193"/>
      <c r="AW150" s="43">
        <f t="shared" si="104"/>
        <v>13300000</v>
      </c>
      <c r="AX150" s="243">
        <f t="shared" si="152"/>
        <v>70.74468085106383</v>
      </c>
      <c r="AY150" s="156"/>
      <c r="AZ150" s="43">
        <f t="shared" si="105"/>
        <v>0</v>
      </c>
      <c r="BA150" s="243">
        <f t="shared" si="96"/>
        <v>100</v>
      </c>
      <c r="BB150" s="43">
        <f t="shared" si="106"/>
        <v>13300000</v>
      </c>
      <c r="BC150" s="243"/>
    </row>
    <row r="151" spans="1:55" ht="19.5" customHeight="1">
      <c r="A151" s="15"/>
      <c r="B151" s="10"/>
      <c r="C151" s="10"/>
      <c r="D151" s="11"/>
      <c r="E151" s="16"/>
      <c r="F151" s="10"/>
      <c r="G151" s="21">
        <v>1</v>
      </c>
      <c r="H151" s="22"/>
      <c r="I151" s="20"/>
      <c r="J151" s="16"/>
      <c r="K151" s="10"/>
      <c r="L151" s="10"/>
      <c r="M151" s="11"/>
      <c r="N151" s="30" t="s">
        <v>57</v>
      </c>
      <c r="O151" s="191">
        <f t="shared" si="160"/>
        <v>13300000</v>
      </c>
      <c r="P151" s="191">
        <f t="shared" si="160"/>
        <v>16700000</v>
      </c>
      <c r="Q151" s="191">
        <f t="shared" si="160"/>
        <v>18800000</v>
      </c>
      <c r="R151" s="191">
        <f t="shared" si="160"/>
        <v>13300000</v>
      </c>
      <c r="S151" s="191">
        <f t="shared" si="160"/>
        <v>0</v>
      </c>
      <c r="T151" s="191">
        <f t="shared" si="160"/>
        <v>205000</v>
      </c>
      <c r="U151" s="191">
        <f t="shared" si="160"/>
        <v>3135000</v>
      </c>
      <c r="V151" s="43">
        <f t="shared" si="98"/>
        <v>3340000</v>
      </c>
      <c r="W151" s="43">
        <f t="shared" si="154"/>
        <v>25.112781954887218</v>
      </c>
      <c r="X151" s="156"/>
      <c r="Y151" s="191">
        <f t="shared" si="161"/>
        <v>571000</v>
      </c>
      <c r="Z151" s="191">
        <f t="shared" si="161"/>
        <v>571000</v>
      </c>
      <c r="AA151" s="191">
        <f t="shared" si="161"/>
        <v>571000</v>
      </c>
      <c r="AB151" s="43">
        <f t="shared" si="99"/>
        <v>1713000</v>
      </c>
      <c r="AC151" s="243">
        <f t="shared" si="145"/>
        <v>9.111702127659575</v>
      </c>
      <c r="AD151" s="156"/>
      <c r="AE151" s="43">
        <f t="shared" si="100"/>
        <v>5053000</v>
      </c>
      <c r="AF151" s="243">
        <f t="shared" si="146"/>
        <v>26.877659574468087</v>
      </c>
      <c r="AG151" s="156"/>
      <c r="AH151" s="191">
        <f t="shared" si="162"/>
        <v>1596000</v>
      </c>
      <c r="AI151" s="191">
        <f t="shared" si="162"/>
        <v>1596000</v>
      </c>
      <c r="AJ151" s="191">
        <f t="shared" si="162"/>
        <v>1729000</v>
      </c>
      <c r="AK151" s="43">
        <f t="shared" si="101"/>
        <v>4921000</v>
      </c>
      <c r="AL151" s="243">
        <f t="shared" si="147"/>
        <v>26.175531914893618</v>
      </c>
      <c r="AM151" s="156"/>
      <c r="AN151" s="191">
        <f t="shared" si="163"/>
        <v>1064000</v>
      </c>
      <c r="AO151" s="191">
        <f t="shared" si="163"/>
        <v>1064000</v>
      </c>
      <c r="AP151" s="191">
        <f t="shared" si="163"/>
        <v>1198000</v>
      </c>
      <c r="AQ151" s="43">
        <f t="shared" si="102"/>
        <v>3326000</v>
      </c>
      <c r="AR151" s="243">
        <f t="shared" si="159"/>
        <v>17.69148936170213</v>
      </c>
      <c r="AS151" s="156"/>
      <c r="AT151" s="191">
        <f t="shared" si="103"/>
        <v>8247000</v>
      </c>
      <c r="AU151" s="191">
        <f t="shared" si="95"/>
        <v>62.00751879699248</v>
      </c>
      <c r="AV151" s="252"/>
      <c r="AW151" s="43">
        <f t="shared" si="104"/>
        <v>13300000</v>
      </c>
      <c r="AX151" s="243">
        <f t="shared" si="152"/>
        <v>70.74468085106383</v>
      </c>
      <c r="AY151" s="156"/>
      <c r="AZ151" s="43">
        <f t="shared" si="105"/>
        <v>0</v>
      </c>
      <c r="BA151" s="243">
        <f t="shared" si="96"/>
        <v>100</v>
      </c>
      <c r="BB151" s="43">
        <f t="shared" si="106"/>
        <v>13300000</v>
      </c>
      <c r="BC151" s="243"/>
    </row>
    <row r="152" spans="1:55" ht="19.5" customHeight="1">
      <c r="A152" s="15"/>
      <c r="B152" s="10"/>
      <c r="C152" s="10"/>
      <c r="D152" s="11"/>
      <c r="E152" s="16"/>
      <c r="F152" s="10"/>
      <c r="G152" s="21"/>
      <c r="H152" s="62" t="s">
        <v>52</v>
      </c>
      <c r="I152" s="20"/>
      <c r="J152" s="16"/>
      <c r="K152" s="10"/>
      <c r="L152" s="10"/>
      <c r="M152" s="11"/>
      <c r="N152" s="30" t="s">
        <v>57</v>
      </c>
      <c r="O152" s="191">
        <f t="shared" si="160"/>
        <v>13300000</v>
      </c>
      <c r="P152" s="191">
        <f t="shared" si="160"/>
        <v>16700000</v>
      </c>
      <c r="Q152" s="191">
        <f t="shared" si="160"/>
        <v>18800000</v>
      </c>
      <c r="R152" s="191">
        <f t="shared" si="160"/>
        <v>13300000</v>
      </c>
      <c r="S152" s="191">
        <f t="shared" si="160"/>
        <v>0</v>
      </c>
      <c r="T152" s="191">
        <f t="shared" si="160"/>
        <v>205000</v>
      </c>
      <c r="U152" s="191">
        <f t="shared" si="160"/>
        <v>3135000</v>
      </c>
      <c r="V152" s="43">
        <f aca="true" t="shared" si="164" ref="V152:V163">S152+T152+U152</f>
        <v>3340000</v>
      </c>
      <c r="W152" s="43">
        <f t="shared" si="154"/>
        <v>25.112781954887218</v>
      </c>
      <c r="X152" s="156"/>
      <c r="Y152" s="191">
        <f t="shared" si="161"/>
        <v>571000</v>
      </c>
      <c r="Z152" s="191">
        <f t="shared" si="161"/>
        <v>571000</v>
      </c>
      <c r="AA152" s="191">
        <f t="shared" si="161"/>
        <v>571000</v>
      </c>
      <c r="AB152" s="43">
        <f t="shared" si="99"/>
        <v>1713000</v>
      </c>
      <c r="AC152" s="243">
        <f t="shared" si="145"/>
        <v>9.111702127659575</v>
      </c>
      <c r="AD152" s="156"/>
      <c r="AE152" s="43">
        <f t="shared" si="100"/>
        <v>5053000</v>
      </c>
      <c r="AF152" s="243">
        <f t="shared" si="146"/>
        <v>26.877659574468087</v>
      </c>
      <c r="AG152" s="156"/>
      <c r="AH152" s="191">
        <f t="shared" si="162"/>
        <v>1596000</v>
      </c>
      <c r="AI152" s="191">
        <f t="shared" si="162"/>
        <v>1596000</v>
      </c>
      <c r="AJ152" s="191">
        <f t="shared" si="162"/>
        <v>1729000</v>
      </c>
      <c r="AK152" s="43">
        <f t="shared" si="101"/>
        <v>4921000</v>
      </c>
      <c r="AL152" s="243">
        <f t="shared" si="147"/>
        <v>26.175531914893618</v>
      </c>
      <c r="AM152" s="156"/>
      <c r="AN152" s="191">
        <f t="shared" si="163"/>
        <v>1064000</v>
      </c>
      <c r="AO152" s="191">
        <f t="shared" si="163"/>
        <v>1064000</v>
      </c>
      <c r="AP152" s="191">
        <f t="shared" si="163"/>
        <v>1198000</v>
      </c>
      <c r="AQ152" s="43">
        <f t="shared" si="102"/>
        <v>3326000</v>
      </c>
      <c r="AR152" s="243">
        <f t="shared" si="159"/>
        <v>17.69148936170213</v>
      </c>
      <c r="AS152" s="156"/>
      <c r="AT152" s="191">
        <f t="shared" si="103"/>
        <v>8247000</v>
      </c>
      <c r="AU152" s="191">
        <f t="shared" si="95"/>
        <v>62.00751879699248</v>
      </c>
      <c r="AV152" s="254"/>
      <c r="AW152" s="43">
        <f t="shared" si="104"/>
        <v>13300000</v>
      </c>
      <c r="AX152" s="243">
        <f t="shared" si="152"/>
        <v>70.74468085106383</v>
      </c>
      <c r="AY152" s="156"/>
      <c r="AZ152" s="43">
        <f t="shared" si="105"/>
        <v>0</v>
      </c>
      <c r="BA152" s="243">
        <f t="shared" si="96"/>
        <v>100</v>
      </c>
      <c r="BB152" s="43">
        <f t="shared" si="106"/>
        <v>13300000</v>
      </c>
      <c r="BC152" s="243"/>
    </row>
    <row r="153" spans="1:55" s="9" customFormat="1" ht="19.5" customHeight="1">
      <c r="A153" s="12"/>
      <c r="B153" s="3"/>
      <c r="C153" s="3"/>
      <c r="D153" s="8"/>
      <c r="E153" s="7"/>
      <c r="F153" s="3"/>
      <c r="G153" s="4"/>
      <c r="H153" s="5"/>
      <c r="I153" s="23">
        <v>2</v>
      </c>
      <c r="J153" s="7"/>
      <c r="K153" s="3"/>
      <c r="L153" s="3"/>
      <c r="M153" s="8"/>
      <c r="N153" s="29" t="s">
        <v>61</v>
      </c>
      <c r="O153" s="135">
        <f t="shared" si="160"/>
        <v>13300000</v>
      </c>
      <c r="P153" s="135">
        <f t="shared" si="160"/>
        <v>16700000</v>
      </c>
      <c r="Q153" s="135">
        <f t="shared" si="160"/>
        <v>18800000</v>
      </c>
      <c r="R153" s="135">
        <f t="shared" si="160"/>
        <v>13300000</v>
      </c>
      <c r="S153" s="135">
        <f t="shared" si="160"/>
        <v>0</v>
      </c>
      <c r="T153" s="135">
        <f t="shared" si="160"/>
        <v>205000</v>
      </c>
      <c r="U153" s="135">
        <f t="shared" si="160"/>
        <v>3135000</v>
      </c>
      <c r="V153" s="45">
        <f t="shared" si="164"/>
        <v>3340000</v>
      </c>
      <c r="W153" s="45">
        <f t="shared" si="154"/>
        <v>25.112781954887218</v>
      </c>
      <c r="X153" s="156"/>
      <c r="Y153" s="135">
        <f t="shared" si="161"/>
        <v>571000</v>
      </c>
      <c r="Z153" s="135">
        <f t="shared" si="161"/>
        <v>571000</v>
      </c>
      <c r="AA153" s="135">
        <f t="shared" si="161"/>
        <v>571000</v>
      </c>
      <c r="AB153" s="45">
        <f t="shared" si="99"/>
        <v>1713000</v>
      </c>
      <c r="AC153" s="249">
        <f t="shared" si="145"/>
        <v>9.111702127659575</v>
      </c>
      <c r="AD153" s="156"/>
      <c r="AE153" s="45">
        <f t="shared" si="100"/>
        <v>5053000</v>
      </c>
      <c r="AF153" s="249">
        <f t="shared" si="146"/>
        <v>26.877659574468087</v>
      </c>
      <c r="AG153" s="156"/>
      <c r="AH153" s="135">
        <f t="shared" si="162"/>
        <v>1596000</v>
      </c>
      <c r="AI153" s="135">
        <f t="shared" si="162"/>
        <v>1596000</v>
      </c>
      <c r="AJ153" s="135">
        <f t="shared" si="162"/>
        <v>1729000</v>
      </c>
      <c r="AK153" s="45">
        <f t="shared" si="101"/>
        <v>4921000</v>
      </c>
      <c r="AL153" s="249">
        <f t="shared" si="147"/>
        <v>26.175531914893618</v>
      </c>
      <c r="AM153" s="156"/>
      <c r="AN153" s="135">
        <f t="shared" si="163"/>
        <v>1064000</v>
      </c>
      <c r="AO153" s="135">
        <f t="shared" si="163"/>
        <v>1064000</v>
      </c>
      <c r="AP153" s="135">
        <f t="shared" si="163"/>
        <v>1198000</v>
      </c>
      <c r="AQ153" s="45">
        <f t="shared" si="102"/>
        <v>3326000</v>
      </c>
      <c r="AR153" s="249">
        <f t="shared" si="159"/>
        <v>17.69148936170213</v>
      </c>
      <c r="AS153" s="156"/>
      <c r="AT153" s="135">
        <f t="shared" si="103"/>
        <v>8247000</v>
      </c>
      <c r="AU153" s="135">
        <f t="shared" si="95"/>
        <v>62.00751879699248</v>
      </c>
      <c r="AV153" s="201"/>
      <c r="AW153" s="45">
        <f t="shared" si="104"/>
        <v>13300000</v>
      </c>
      <c r="AX153" s="249">
        <f t="shared" si="152"/>
        <v>70.74468085106383</v>
      </c>
      <c r="AY153" s="156"/>
      <c r="AZ153" s="45">
        <f t="shared" si="105"/>
        <v>0</v>
      </c>
      <c r="BA153" s="249">
        <f t="shared" si="96"/>
        <v>100</v>
      </c>
      <c r="BB153" s="45">
        <f t="shared" si="106"/>
        <v>13300000</v>
      </c>
      <c r="BC153" s="249"/>
    </row>
    <row r="154" spans="1:55" ht="19.5" customHeight="1">
      <c r="A154" s="15"/>
      <c r="B154" s="10"/>
      <c r="C154" s="10"/>
      <c r="D154" s="11"/>
      <c r="E154" s="16"/>
      <c r="F154" s="10"/>
      <c r="G154" s="18"/>
      <c r="H154" s="19"/>
      <c r="I154" s="20"/>
      <c r="J154" s="24" t="s">
        <v>32</v>
      </c>
      <c r="K154" s="10"/>
      <c r="L154" s="10"/>
      <c r="M154" s="11"/>
      <c r="N154" s="30" t="s">
        <v>10</v>
      </c>
      <c r="O154" s="191">
        <f aca="true" t="shared" si="165" ref="O154:U154">O155+O161</f>
        <v>13300000</v>
      </c>
      <c r="P154" s="191">
        <f t="shared" si="165"/>
        <v>16700000</v>
      </c>
      <c r="Q154" s="191">
        <f t="shared" si="165"/>
        <v>18800000</v>
      </c>
      <c r="R154" s="191">
        <f t="shared" si="165"/>
        <v>13300000</v>
      </c>
      <c r="S154" s="191">
        <f t="shared" si="165"/>
        <v>0</v>
      </c>
      <c r="T154" s="191">
        <f t="shared" si="165"/>
        <v>205000</v>
      </c>
      <c r="U154" s="191">
        <f t="shared" si="165"/>
        <v>3135000</v>
      </c>
      <c r="V154" s="43">
        <f t="shared" si="164"/>
        <v>3340000</v>
      </c>
      <c r="W154" s="43">
        <f t="shared" si="154"/>
        <v>25.112781954887218</v>
      </c>
      <c r="X154" s="156"/>
      <c r="Y154" s="191">
        <f>Y155+Y161</f>
        <v>571000</v>
      </c>
      <c r="Z154" s="191">
        <f>Z155+Z161</f>
        <v>571000</v>
      </c>
      <c r="AA154" s="191">
        <f>AA155+AA161</f>
        <v>571000</v>
      </c>
      <c r="AB154" s="43">
        <f t="shared" si="99"/>
        <v>1713000</v>
      </c>
      <c r="AC154" s="243">
        <f t="shared" si="145"/>
        <v>9.111702127659575</v>
      </c>
      <c r="AD154" s="156"/>
      <c r="AE154" s="43">
        <f t="shared" si="100"/>
        <v>5053000</v>
      </c>
      <c r="AF154" s="243">
        <f t="shared" si="146"/>
        <v>26.877659574468087</v>
      </c>
      <c r="AG154" s="156"/>
      <c r="AH154" s="191">
        <f>AH155+AH161</f>
        <v>1596000</v>
      </c>
      <c r="AI154" s="191">
        <f>AI155+AI161</f>
        <v>1596000</v>
      </c>
      <c r="AJ154" s="191">
        <f>AJ155+AJ161</f>
        <v>1729000</v>
      </c>
      <c r="AK154" s="43">
        <f t="shared" si="101"/>
        <v>4921000</v>
      </c>
      <c r="AL154" s="243">
        <f t="shared" si="147"/>
        <v>26.175531914893618</v>
      </c>
      <c r="AM154" s="156"/>
      <c r="AN154" s="191">
        <f>AN155+AN161</f>
        <v>1064000</v>
      </c>
      <c r="AO154" s="191">
        <f>AO155+AO161</f>
        <v>1064000</v>
      </c>
      <c r="AP154" s="191">
        <f>AP155+AP161</f>
        <v>1198000</v>
      </c>
      <c r="AQ154" s="43">
        <f t="shared" si="102"/>
        <v>3326000</v>
      </c>
      <c r="AR154" s="243">
        <f t="shared" si="159"/>
        <v>17.69148936170213</v>
      </c>
      <c r="AS154" s="156"/>
      <c r="AT154" s="191">
        <f t="shared" si="103"/>
        <v>8247000</v>
      </c>
      <c r="AU154" s="191">
        <f t="shared" si="95"/>
        <v>62.00751879699248</v>
      </c>
      <c r="AV154" s="254"/>
      <c r="AW154" s="43">
        <f t="shared" si="104"/>
        <v>13300000</v>
      </c>
      <c r="AX154" s="243">
        <f t="shared" si="152"/>
        <v>70.74468085106383</v>
      </c>
      <c r="AY154" s="156"/>
      <c r="AZ154" s="43">
        <f t="shared" si="105"/>
        <v>0</v>
      </c>
      <c r="BA154" s="243">
        <f t="shared" si="96"/>
        <v>100</v>
      </c>
      <c r="BB154" s="43">
        <f t="shared" si="106"/>
        <v>13300000</v>
      </c>
      <c r="BC154" s="243"/>
    </row>
    <row r="155" spans="1:55" ht="19.5" customHeight="1">
      <c r="A155" s="15"/>
      <c r="B155" s="10"/>
      <c r="C155" s="10"/>
      <c r="D155" s="11"/>
      <c r="E155" s="16"/>
      <c r="F155" s="10"/>
      <c r="G155" s="18"/>
      <c r="H155" s="19"/>
      <c r="I155" s="20"/>
      <c r="J155" s="16"/>
      <c r="K155" s="292">
        <v>5</v>
      </c>
      <c r="L155" s="3"/>
      <c r="M155" s="8"/>
      <c r="N155" s="40" t="s">
        <v>20</v>
      </c>
      <c r="O155" s="158">
        <f>O156+O158</f>
        <v>11300000</v>
      </c>
      <c r="P155" s="158">
        <f>P156+P158</f>
        <v>14200000</v>
      </c>
      <c r="Q155" s="158">
        <v>16200000</v>
      </c>
      <c r="R155" s="158">
        <f>R156+R158</f>
        <v>11300000</v>
      </c>
      <c r="S155" s="158">
        <f>S156+S158</f>
        <v>0</v>
      </c>
      <c r="T155" s="158">
        <f>T156+T158</f>
        <v>0</v>
      </c>
      <c r="U155" s="158">
        <f>U156+U158</f>
        <v>3040000</v>
      </c>
      <c r="V155" s="44">
        <f t="shared" si="164"/>
        <v>3040000</v>
      </c>
      <c r="W155" s="44">
        <f t="shared" si="154"/>
        <v>26.902654867256636</v>
      </c>
      <c r="X155" s="98"/>
      <c r="Y155" s="158">
        <f>Y156+Y158</f>
        <v>418000</v>
      </c>
      <c r="Z155" s="158">
        <f>Z156+Z158</f>
        <v>418000</v>
      </c>
      <c r="AA155" s="158">
        <f>AA156+AA158</f>
        <v>418000</v>
      </c>
      <c r="AB155" s="44">
        <f t="shared" si="99"/>
        <v>1254000</v>
      </c>
      <c r="AC155" s="245">
        <f t="shared" si="145"/>
        <v>7.7407407407407405</v>
      </c>
      <c r="AD155" s="98"/>
      <c r="AE155" s="44">
        <f t="shared" si="100"/>
        <v>4294000</v>
      </c>
      <c r="AF155" s="245">
        <f t="shared" si="146"/>
        <v>26.506172839506174</v>
      </c>
      <c r="AG155" s="98"/>
      <c r="AH155" s="158">
        <f>AH156+AH158</f>
        <v>1356000</v>
      </c>
      <c r="AI155" s="158">
        <f>AI156+AI158</f>
        <v>1356000</v>
      </c>
      <c r="AJ155" s="158">
        <f>AJ156+AJ158</f>
        <v>1469000</v>
      </c>
      <c r="AK155" s="44">
        <f t="shared" si="101"/>
        <v>4181000</v>
      </c>
      <c r="AL155" s="245">
        <f t="shared" si="147"/>
        <v>25.808641975308642</v>
      </c>
      <c r="AM155" s="98"/>
      <c r="AN155" s="158">
        <f>AN156+AN158</f>
        <v>904000</v>
      </c>
      <c r="AO155" s="158">
        <f>AO156+AO158</f>
        <v>904000</v>
      </c>
      <c r="AP155" s="158">
        <f>AP156+AP158</f>
        <v>1017000</v>
      </c>
      <c r="AQ155" s="44">
        <f t="shared" si="102"/>
        <v>2825000</v>
      </c>
      <c r="AR155" s="245">
        <f t="shared" si="159"/>
        <v>17.438271604938272</v>
      </c>
      <c r="AS155" s="98"/>
      <c r="AT155" s="158">
        <f t="shared" si="103"/>
        <v>7006000</v>
      </c>
      <c r="AU155" s="158">
        <f t="shared" si="95"/>
        <v>62</v>
      </c>
      <c r="AV155" s="242"/>
      <c r="AW155" s="44">
        <f t="shared" si="104"/>
        <v>11300000</v>
      </c>
      <c r="AX155" s="245">
        <f t="shared" si="152"/>
        <v>69.75308641975309</v>
      </c>
      <c r="AY155" s="98"/>
      <c r="AZ155" s="44">
        <f t="shared" si="105"/>
        <v>0</v>
      </c>
      <c r="BA155" s="245">
        <f t="shared" si="96"/>
        <v>100</v>
      </c>
      <c r="BB155" s="44">
        <f t="shared" si="106"/>
        <v>11300000</v>
      </c>
      <c r="BC155" s="251"/>
    </row>
    <row r="156" spans="1:55" ht="19.5" customHeight="1">
      <c r="A156" s="15"/>
      <c r="B156" s="10"/>
      <c r="C156" s="10"/>
      <c r="D156" s="11"/>
      <c r="E156" s="16"/>
      <c r="F156" s="10"/>
      <c r="G156" s="18"/>
      <c r="H156" s="19"/>
      <c r="I156" s="20"/>
      <c r="J156" s="16"/>
      <c r="K156" s="10"/>
      <c r="L156" s="2">
        <v>1</v>
      </c>
      <c r="M156" s="8"/>
      <c r="N156" s="39" t="s">
        <v>98</v>
      </c>
      <c r="O156" s="160">
        <f aca="true" t="shared" si="166" ref="O156:U156">O157</f>
        <v>200000</v>
      </c>
      <c r="P156" s="160">
        <f t="shared" si="166"/>
        <v>100000</v>
      </c>
      <c r="Q156" s="160">
        <f t="shared" si="166"/>
        <v>1000000</v>
      </c>
      <c r="R156" s="160">
        <f t="shared" si="166"/>
        <v>200000</v>
      </c>
      <c r="S156" s="160">
        <f t="shared" si="166"/>
        <v>0</v>
      </c>
      <c r="T156" s="160">
        <f t="shared" si="166"/>
        <v>0</v>
      </c>
      <c r="U156" s="160">
        <f t="shared" si="166"/>
        <v>53000</v>
      </c>
      <c r="V156" s="42">
        <f t="shared" si="164"/>
        <v>53000</v>
      </c>
      <c r="W156" s="42">
        <f t="shared" si="154"/>
        <v>26.5</v>
      </c>
      <c r="X156" s="98"/>
      <c r="Y156" s="160">
        <f>Y157</f>
        <v>10000</v>
      </c>
      <c r="Z156" s="160">
        <f>Z157</f>
        <v>10000</v>
      </c>
      <c r="AA156" s="160">
        <f>AA157</f>
        <v>10000</v>
      </c>
      <c r="AB156" s="246">
        <f t="shared" si="99"/>
        <v>30000</v>
      </c>
      <c r="AC156" s="247">
        <f t="shared" si="145"/>
        <v>3</v>
      </c>
      <c r="AD156" s="98"/>
      <c r="AE156" s="246">
        <f t="shared" si="100"/>
        <v>83000</v>
      </c>
      <c r="AF156" s="247">
        <f t="shared" si="146"/>
        <v>8.3</v>
      </c>
      <c r="AG156" s="98"/>
      <c r="AH156" s="160">
        <f>AH157</f>
        <v>20000</v>
      </c>
      <c r="AI156" s="160">
        <f>AI157</f>
        <v>20000</v>
      </c>
      <c r="AJ156" s="160">
        <f>AJ157</f>
        <v>20000</v>
      </c>
      <c r="AK156" s="246">
        <f t="shared" si="101"/>
        <v>60000</v>
      </c>
      <c r="AL156" s="247">
        <f t="shared" si="147"/>
        <v>6</v>
      </c>
      <c r="AM156" s="98"/>
      <c r="AN156" s="160">
        <f>AN157</f>
        <v>10000</v>
      </c>
      <c r="AO156" s="160">
        <f>AO157</f>
        <v>10000</v>
      </c>
      <c r="AP156" s="160">
        <f>AP157</f>
        <v>37000</v>
      </c>
      <c r="AQ156" s="246">
        <f t="shared" si="102"/>
        <v>57000</v>
      </c>
      <c r="AR156" s="247">
        <f t="shared" si="159"/>
        <v>5.7</v>
      </c>
      <c r="AS156" s="98"/>
      <c r="AT156" s="246">
        <f t="shared" si="103"/>
        <v>117000</v>
      </c>
      <c r="AU156" s="246">
        <f t="shared" si="95"/>
        <v>58.5</v>
      </c>
      <c r="AV156" s="158"/>
      <c r="AW156" s="246">
        <f t="shared" si="104"/>
        <v>200000</v>
      </c>
      <c r="AX156" s="247">
        <f t="shared" si="152"/>
        <v>20</v>
      </c>
      <c r="AY156" s="98"/>
      <c r="AZ156" s="246">
        <f t="shared" si="105"/>
        <v>0</v>
      </c>
      <c r="BA156" s="247">
        <f t="shared" si="96"/>
        <v>100</v>
      </c>
      <c r="BB156" s="246">
        <f t="shared" si="106"/>
        <v>200000</v>
      </c>
      <c r="BC156" s="253"/>
    </row>
    <row r="157" spans="1:55" ht="19.5" customHeight="1">
      <c r="A157" s="15"/>
      <c r="B157" s="10"/>
      <c r="C157" s="10"/>
      <c r="D157" s="11"/>
      <c r="E157" s="16"/>
      <c r="F157" s="10"/>
      <c r="G157" s="18"/>
      <c r="H157" s="19"/>
      <c r="I157" s="20"/>
      <c r="J157" s="16"/>
      <c r="K157" s="10"/>
      <c r="L157" s="10"/>
      <c r="M157" s="202" t="s">
        <v>30</v>
      </c>
      <c r="N157" s="203" t="s">
        <v>135</v>
      </c>
      <c r="O157" s="205">
        <v>200000</v>
      </c>
      <c r="P157" s="205">
        <v>100000</v>
      </c>
      <c r="Q157" s="205">
        <v>1000000</v>
      </c>
      <c r="R157" s="205">
        <v>200000</v>
      </c>
      <c r="S157" s="205"/>
      <c r="T157" s="205"/>
      <c r="U157" s="205">
        <v>53000</v>
      </c>
      <c r="V157" s="204">
        <f t="shared" si="164"/>
        <v>53000</v>
      </c>
      <c r="W157" s="204">
        <f t="shared" si="154"/>
        <v>26.5</v>
      </c>
      <c r="X157" s="156"/>
      <c r="Y157" s="205">
        <v>10000</v>
      </c>
      <c r="Z157" s="205">
        <v>10000</v>
      </c>
      <c r="AA157" s="205">
        <v>10000</v>
      </c>
      <c r="AB157" s="254">
        <f t="shared" si="99"/>
        <v>30000</v>
      </c>
      <c r="AC157" s="255">
        <f>AB157/(Q157/100)</f>
        <v>3</v>
      </c>
      <c r="AD157" s="156"/>
      <c r="AE157" s="254">
        <f t="shared" si="100"/>
        <v>83000</v>
      </c>
      <c r="AF157" s="255">
        <f>AE157/(Q157/100)</f>
        <v>8.3</v>
      </c>
      <c r="AG157" s="156"/>
      <c r="AH157" s="205">
        <v>20000</v>
      </c>
      <c r="AI157" s="205">
        <v>20000</v>
      </c>
      <c r="AJ157" s="205">
        <v>20000</v>
      </c>
      <c r="AK157" s="254">
        <f t="shared" si="101"/>
        <v>60000</v>
      </c>
      <c r="AL157" s="255">
        <f>AK157/(Q157/100)</f>
        <v>6</v>
      </c>
      <c r="AM157" s="156"/>
      <c r="AN157" s="205">
        <v>10000</v>
      </c>
      <c r="AO157" s="205">
        <v>10000</v>
      </c>
      <c r="AP157" s="205">
        <v>37000</v>
      </c>
      <c r="AQ157" s="254">
        <f t="shared" si="102"/>
        <v>57000</v>
      </c>
      <c r="AR157" s="255">
        <f t="shared" si="159"/>
        <v>5.7</v>
      </c>
      <c r="AS157" s="156"/>
      <c r="AT157" s="254">
        <f t="shared" si="103"/>
        <v>117000</v>
      </c>
      <c r="AU157" s="254">
        <f aca="true" t="shared" si="167" ref="AU157:AU163">AT157/(R157/100)</f>
        <v>58.5</v>
      </c>
      <c r="AV157" s="252"/>
      <c r="AW157" s="254">
        <f t="shared" si="104"/>
        <v>200000</v>
      </c>
      <c r="AX157" s="255">
        <f t="shared" si="152"/>
        <v>20</v>
      </c>
      <c r="AY157" s="156"/>
      <c r="AZ157" s="254">
        <f t="shared" si="105"/>
        <v>0</v>
      </c>
      <c r="BA157" s="255">
        <f t="shared" si="96"/>
        <v>100</v>
      </c>
      <c r="BB157" s="254">
        <f t="shared" si="106"/>
        <v>200000</v>
      </c>
      <c r="BC157" s="255"/>
    </row>
    <row r="158" spans="1:55" ht="19.5" customHeight="1">
      <c r="A158" s="15"/>
      <c r="B158" s="10"/>
      <c r="C158" s="10"/>
      <c r="D158" s="11"/>
      <c r="E158" s="16"/>
      <c r="F158" s="10"/>
      <c r="G158" s="18"/>
      <c r="H158" s="19"/>
      <c r="I158" s="20"/>
      <c r="J158" s="16"/>
      <c r="K158" s="10"/>
      <c r="L158" s="2">
        <v>7</v>
      </c>
      <c r="M158" s="8"/>
      <c r="N158" s="39" t="s">
        <v>99</v>
      </c>
      <c r="O158" s="160">
        <f aca="true" t="shared" si="168" ref="O158:U158">O159+O160</f>
        <v>11100000</v>
      </c>
      <c r="P158" s="160">
        <f t="shared" si="168"/>
        <v>14100000</v>
      </c>
      <c r="Q158" s="160">
        <f t="shared" si="168"/>
        <v>16100000</v>
      </c>
      <c r="R158" s="160">
        <f t="shared" si="168"/>
        <v>11100000</v>
      </c>
      <c r="S158" s="160">
        <f t="shared" si="168"/>
        <v>0</v>
      </c>
      <c r="T158" s="160">
        <f t="shared" si="168"/>
        <v>0</v>
      </c>
      <c r="U158" s="160">
        <f t="shared" si="168"/>
        <v>2987000</v>
      </c>
      <c r="V158" s="42">
        <f t="shared" si="164"/>
        <v>2987000</v>
      </c>
      <c r="W158" s="42">
        <f t="shared" si="154"/>
        <v>26.90990990990991</v>
      </c>
      <c r="X158" s="98"/>
      <c r="Y158" s="160">
        <f>Y159+Y160</f>
        <v>408000</v>
      </c>
      <c r="Z158" s="160">
        <f>Z159+Z160</f>
        <v>408000</v>
      </c>
      <c r="AA158" s="160">
        <f>AA159+AA160</f>
        <v>408000</v>
      </c>
      <c r="AB158" s="42">
        <f aca="true" t="shared" si="169" ref="AB158:AB163">Y158+Z158+AA158</f>
        <v>1224000</v>
      </c>
      <c r="AC158" s="247">
        <f t="shared" si="145"/>
        <v>7.60248447204969</v>
      </c>
      <c r="AD158" s="98"/>
      <c r="AE158" s="42">
        <f aca="true" t="shared" si="170" ref="AE158:AE163">V158+AB158</f>
        <v>4211000</v>
      </c>
      <c r="AF158" s="247">
        <f t="shared" si="146"/>
        <v>26.15527950310559</v>
      </c>
      <c r="AG158" s="98"/>
      <c r="AH158" s="160">
        <f>AH159+AH160</f>
        <v>1336000</v>
      </c>
      <c r="AI158" s="160">
        <f>AI159+AI160</f>
        <v>1336000</v>
      </c>
      <c r="AJ158" s="160">
        <f>AJ159+AJ160</f>
        <v>1449000</v>
      </c>
      <c r="AK158" s="42">
        <f aca="true" t="shared" si="171" ref="AK158:AK163">AH158+AI158+AJ158</f>
        <v>4121000</v>
      </c>
      <c r="AL158" s="247">
        <f t="shared" si="147"/>
        <v>25.596273291925467</v>
      </c>
      <c r="AM158" s="98"/>
      <c r="AN158" s="160">
        <f>AN159+AN160</f>
        <v>894000</v>
      </c>
      <c r="AO158" s="160">
        <f>AO159+AO160</f>
        <v>894000</v>
      </c>
      <c r="AP158" s="160">
        <f>AP159+AP160</f>
        <v>980000</v>
      </c>
      <c r="AQ158" s="42">
        <f aca="true" t="shared" si="172" ref="AQ158:AQ163">AN158+AO158+AP158</f>
        <v>2768000</v>
      </c>
      <c r="AR158" s="247">
        <f t="shared" si="159"/>
        <v>17.19254658385093</v>
      </c>
      <c r="AS158" s="98"/>
      <c r="AT158" s="160">
        <f aca="true" t="shared" si="173" ref="AT158:AT163">AK158+AQ158</f>
        <v>6889000</v>
      </c>
      <c r="AU158" s="160">
        <f t="shared" si="167"/>
        <v>62.06306306306306</v>
      </c>
      <c r="AV158" s="242"/>
      <c r="AW158" s="42">
        <f aca="true" t="shared" si="174" ref="AW158:AW163">AE158+AT158</f>
        <v>11100000</v>
      </c>
      <c r="AX158" s="247">
        <f t="shared" si="152"/>
        <v>68.94409937888199</v>
      </c>
      <c r="AY158" s="98"/>
      <c r="AZ158" s="42">
        <f aca="true" t="shared" si="175" ref="AZ158:AZ163">R158-AW158</f>
        <v>0</v>
      </c>
      <c r="BA158" s="247">
        <f aca="true" t="shared" si="176" ref="BA158:BA167">AW158/(R158/100)</f>
        <v>100</v>
      </c>
      <c r="BB158" s="42">
        <f aca="true" t="shared" si="177" ref="BB158:BB163">AW158-AZ158</f>
        <v>11100000</v>
      </c>
      <c r="BC158" s="253"/>
    </row>
    <row r="159" spans="1:55" ht="19.5" customHeight="1">
      <c r="A159" s="15"/>
      <c r="B159" s="10"/>
      <c r="C159" s="10"/>
      <c r="D159" s="11"/>
      <c r="E159" s="16"/>
      <c r="F159" s="10"/>
      <c r="G159" s="18"/>
      <c r="H159" s="19"/>
      <c r="I159" s="20"/>
      <c r="J159" s="16"/>
      <c r="K159" s="10"/>
      <c r="L159" s="10"/>
      <c r="M159" s="202" t="s">
        <v>30</v>
      </c>
      <c r="N159" s="203" t="s">
        <v>132</v>
      </c>
      <c r="O159" s="205">
        <v>11000000</v>
      </c>
      <c r="P159" s="205">
        <v>14000000</v>
      </c>
      <c r="Q159" s="205">
        <v>16000000</v>
      </c>
      <c r="R159" s="205">
        <v>11000000</v>
      </c>
      <c r="S159" s="205"/>
      <c r="T159" s="205"/>
      <c r="U159" s="205">
        <v>2959000</v>
      </c>
      <c r="V159" s="204">
        <f t="shared" si="164"/>
        <v>2959000</v>
      </c>
      <c r="W159" s="204">
        <f t="shared" si="154"/>
        <v>26.9</v>
      </c>
      <c r="X159" s="156"/>
      <c r="Y159" s="205">
        <v>400000</v>
      </c>
      <c r="Z159" s="205">
        <v>400000</v>
      </c>
      <c r="AA159" s="205">
        <v>400000</v>
      </c>
      <c r="AB159" s="254">
        <f t="shared" si="169"/>
        <v>1200000</v>
      </c>
      <c r="AC159" s="255">
        <f t="shared" si="145"/>
        <v>7.5</v>
      </c>
      <c r="AD159" s="156"/>
      <c r="AE159" s="254">
        <f t="shared" si="170"/>
        <v>4159000</v>
      </c>
      <c r="AF159" s="255">
        <f t="shared" si="146"/>
        <v>25.99375</v>
      </c>
      <c r="AG159" s="156"/>
      <c r="AH159" s="205">
        <v>1330000</v>
      </c>
      <c r="AI159" s="205">
        <v>1330000</v>
      </c>
      <c r="AJ159" s="205">
        <v>1443000</v>
      </c>
      <c r="AK159" s="254">
        <f t="shared" si="171"/>
        <v>4103000</v>
      </c>
      <c r="AL159" s="255">
        <f t="shared" si="147"/>
        <v>25.64375</v>
      </c>
      <c r="AM159" s="156"/>
      <c r="AN159" s="205">
        <v>890000</v>
      </c>
      <c r="AO159" s="205">
        <v>890000</v>
      </c>
      <c r="AP159" s="205">
        <v>958000</v>
      </c>
      <c r="AQ159" s="254">
        <f t="shared" si="172"/>
        <v>2738000</v>
      </c>
      <c r="AR159" s="255">
        <f t="shared" si="159"/>
        <v>17.1125</v>
      </c>
      <c r="AS159" s="156"/>
      <c r="AT159" s="254">
        <f t="shared" si="173"/>
        <v>6841000</v>
      </c>
      <c r="AU159" s="254">
        <f t="shared" si="167"/>
        <v>62.19090909090909</v>
      </c>
      <c r="AV159" s="156"/>
      <c r="AW159" s="254">
        <f t="shared" si="174"/>
        <v>11000000</v>
      </c>
      <c r="AX159" s="255">
        <f t="shared" si="152"/>
        <v>68.75</v>
      </c>
      <c r="AY159" s="156"/>
      <c r="AZ159" s="254">
        <f t="shared" si="175"/>
        <v>0</v>
      </c>
      <c r="BA159" s="255">
        <f t="shared" si="176"/>
        <v>100</v>
      </c>
      <c r="BB159" s="254">
        <f t="shared" si="177"/>
        <v>11000000</v>
      </c>
      <c r="BC159" s="255"/>
    </row>
    <row r="160" spans="1:55" ht="19.5" customHeight="1">
      <c r="A160" s="15"/>
      <c r="B160" s="10"/>
      <c r="C160" s="10"/>
      <c r="D160" s="11"/>
      <c r="E160" s="16"/>
      <c r="F160" s="10"/>
      <c r="G160" s="18"/>
      <c r="H160" s="19"/>
      <c r="I160" s="20"/>
      <c r="J160" s="16"/>
      <c r="K160" s="10"/>
      <c r="L160" s="10"/>
      <c r="M160" s="202">
        <v>90</v>
      </c>
      <c r="N160" s="203" t="s">
        <v>136</v>
      </c>
      <c r="O160" s="205">
        <v>100000</v>
      </c>
      <c r="P160" s="205">
        <v>100000</v>
      </c>
      <c r="Q160" s="205">
        <v>100000</v>
      </c>
      <c r="R160" s="205">
        <v>100000</v>
      </c>
      <c r="S160" s="205"/>
      <c r="T160" s="205"/>
      <c r="U160" s="205">
        <v>28000</v>
      </c>
      <c r="V160" s="204">
        <f t="shared" si="164"/>
        <v>28000</v>
      </c>
      <c r="W160" s="204">
        <f t="shared" si="154"/>
        <v>28</v>
      </c>
      <c r="X160" s="156"/>
      <c r="Y160" s="205">
        <v>8000</v>
      </c>
      <c r="Z160" s="205">
        <v>8000</v>
      </c>
      <c r="AA160" s="205">
        <v>8000</v>
      </c>
      <c r="AB160" s="254">
        <f t="shared" si="169"/>
        <v>24000</v>
      </c>
      <c r="AC160" s="255">
        <f>AB160/(Q160/100)</f>
        <v>24</v>
      </c>
      <c r="AD160" s="156"/>
      <c r="AE160" s="254">
        <f t="shared" si="170"/>
        <v>52000</v>
      </c>
      <c r="AF160" s="255">
        <f>AE160/(Q160/100)</f>
        <v>52</v>
      </c>
      <c r="AG160" s="156"/>
      <c r="AH160" s="205">
        <v>6000</v>
      </c>
      <c r="AI160" s="205">
        <v>6000</v>
      </c>
      <c r="AJ160" s="205">
        <v>6000</v>
      </c>
      <c r="AK160" s="254">
        <f t="shared" si="171"/>
        <v>18000</v>
      </c>
      <c r="AL160" s="255">
        <f>AK160/(Q160/100)</f>
        <v>18</v>
      </c>
      <c r="AM160" s="156"/>
      <c r="AN160" s="205">
        <v>4000</v>
      </c>
      <c r="AO160" s="205">
        <v>4000</v>
      </c>
      <c r="AP160" s="205">
        <v>22000</v>
      </c>
      <c r="AQ160" s="254">
        <f t="shared" si="172"/>
        <v>30000</v>
      </c>
      <c r="AR160" s="255">
        <f t="shared" si="159"/>
        <v>30</v>
      </c>
      <c r="AS160" s="156"/>
      <c r="AT160" s="254">
        <f t="shared" si="173"/>
        <v>48000</v>
      </c>
      <c r="AU160" s="254">
        <f t="shared" si="167"/>
        <v>48</v>
      </c>
      <c r="AV160" s="156"/>
      <c r="AW160" s="254">
        <f t="shared" si="174"/>
        <v>100000</v>
      </c>
      <c r="AX160" s="255">
        <f t="shared" si="152"/>
        <v>100</v>
      </c>
      <c r="AY160" s="156"/>
      <c r="AZ160" s="254">
        <f t="shared" si="175"/>
        <v>0</v>
      </c>
      <c r="BA160" s="255">
        <f t="shared" si="176"/>
        <v>100</v>
      </c>
      <c r="BB160" s="254">
        <f t="shared" si="177"/>
        <v>100000</v>
      </c>
      <c r="BC160" s="255"/>
    </row>
    <row r="161" spans="1:55" ht="19.5" customHeight="1">
      <c r="A161" s="15"/>
      <c r="B161" s="10"/>
      <c r="C161" s="10"/>
      <c r="D161" s="11"/>
      <c r="E161" s="16"/>
      <c r="F161" s="10"/>
      <c r="G161" s="18"/>
      <c r="H161" s="19"/>
      <c r="I161" s="20"/>
      <c r="J161" s="16"/>
      <c r="K161" s="292">
        <v>7</v>
      </c>
      <c r="L161" s="3"/>
      <c r="M161" s="8"/>
      <c r="N161" s="40" t="s">
        <v>21</v>
      </c>
      <c r="O161" s="158">
        <f aca="true" t="shared" si="178" ref="O161:U162">O162</f>
        <v>2000000</v>
      </c>
      <c r="P161" s="158">
        <f t="shared" si="178"/>
        <v>2500000</v>
      </c>
      <c r="Q161" s="158">
        <f t="shared" si="178"/>
        <v>2600000</v>
      </c>
      <c r="R161" s="158">
        <f t="shared" si="178"/>
        <v>2000000</v>
      </c>
      <c r="S161" s="158">
        <f t="shared" si="178"/>
        <v>0</v>
      </c>
      <c r="T161" s="158">
        <f t="shared" si="178"/>
        <v>205000</v>
      </c>
      <c r="U161" s="158">
        <f t="shared" si="178"/>
        <v>95000</v>
      </c>
      <c r="V161" s="44">
        <f t="shared" si="164"/>
        <v>300000</v>
      </c>
      <c r="W161" s="44">
        <f t="shared" si="154"/>
        <v>15</v>
      </c>
      <c r="X161" s="98"/>
      <c r="Y161" s="158">
        <f aca="true" t="shared" si="179" ref="Y161:AA162">Y162</f>
        <v>153000</v>
      </c>
      <c r="Z161" s="158">
        <f t="shared" si="179"/>
        <v>153000</v>
      </c>
      <c r="AA161" s="158">
        <f t="shared" si="179"/>
        <v>153000</v>
      </c>
      <c r="AB161" s="44">
        <f t="shared" si="169"/>
        <v>459000</v>
      </c>
      <c r="AC161" s="245">
        <f t="shared" si="145"/>
        <v>17.653846153846153</v>
      </c>
      <c r="AD161" s="98"/>
      <c r="AE161" s="44">
        <f t="shared" si="170"/>
        <v>759000</v>
      </c>
      <c r="AF161" s="245">
        <f t="shared" si="146"/>
        <v>29.192307692307693</v>
      </c>
      <c r="AG161" s="98"/>
      <c r="AH161" s="158">
        <f aca="true" t="shared" si="180" ref="AH161:AJ162">AH162</f>
        <v>240000</v>
      </c>
      <c r="AI161" s="158">
        <f t="shared" si="180"/>
        <v>240000</v>
      </c>
      <c r="AJ161" s="158">
        <f t="shared" si="180"/>
        <v>260000</v>
      </c>
      <c r="AK161" s="44">
        <f t="shared" si="171"/>
        <v>740000</v>
      </c>
      <c r="AL161" s="245">
        <f t="shared" si="147"/>
        <v>28.46153846153846</v>
      </c>
      <c r="AM161" s="98"/>
      <c r="AN161" s="158">
        <f aca="true" t="shared" si="181" ref="AN161:AP162">AN162</f>
        <v>160000</v>
      </c>
      <c r="AO161" s="158">
        <f t="shared" si="181"/>
        <v>160000</v>
      </c>
      <c r="AP161" s="158">
        <f t="shared" si="181"/>
        <v>181000</v>
      </c>
      <c r="AQ161" s="44">
        <f t="shared" si="172"/>
        <v>501000</v>
      </c>
      <c r="AR161" s="245">
        <f t="shared" si="159"/>
        <v>19.26923076923077</v>
      </c>
      <c r="AS161" s="98"/>
      <c r="AT161" s="158">
        <f t="shared" si="173"/>
        <v>1241000</v>
      </c>
      <c r="AU161" s="158">
        <f t="shared" si="167"/>
        <v>62.05</v>
      </c>
      <c r="AV161" s="98"/>
      <c r="AW161" s="44">
        <f t="shared" si="174"/>
        <v>2000000</v>
      </c>
      <c r="AX161" s="245">
        <f t="shared" si="152"/>
        <v>76.92307692307692</v>
      </c>
      <c r="AY161" s="98"/>
      <c r="AZ161" s="44">
        <f t="shared" si="175"/>
        <v>0</v>
      </c>
      <c r="BA161" s="245">
        <f t="shared" si="176"/>
        <v>100</v>
      </c>
      <c r="BB161" s="44">
        <f t="shared" si="177"/>
        <v>2000000</v>
      </c>
      <c r="BC161" s="251"/>
    </row>
    <row r="162" spans="1:55" ht="19.5" customHeight="1">
      <c r="A162" s="15"/>
      <c r="B162" s="10"/>
      <c r="C162" s="10"/>
      <c r="D162" s="11"/>
      <c r="E162" s="16"/>
      <c r="F162" s="10"/>
      <c r="G162" s="18"/>
      <c r="H162" s="19"/>
      <c r="I162" s="20"/>
      <c r="J162" s="16"/>
      <c r="K162" s="10"/>
      <c r="L162" s="2">
        <v>7</v>
      </c>
      <c r="M162" s="8"/>
      <c r="N162" s="39" t="s">
        <v>99</v>
      </c>
      <c r="O162" s="160">
        <f t="shared" si="178"/>
        <v>2000000</v>
      </c>
      <c r="P162" s="160">
        <f t="shared" si="178"/>
        <v>2500000</v>
      </c>
      <c r="Q162" s="160">
        <f t="shared" si="178"/>
        <v>2600000</v>
      </c>
      <c r="R162" s="160">
        <f t="shared" si="178"/>
        <v>2000000</v>
      </c>
      <c r="S162" s="160">
        <f t="shared" si="178"/>
        <v>0</v>
      </c>
      <c r="T162" s="160">
        <f t="shared" si="178"/>
        <v>205000</v>
      </c>
      <c r="U162" s="160">
        <f t="shared" si="178"/>
        <v>95000</v>
      </c>
      <c r="V162" s="42">
        <f t="shared" si="164"/>
        <v>300000</v>
      </c>
      <c r="W162" s="42">
        <f t="shared" si="154"/>
        <v>15</v>
      </c>
      <c r="X162" s="98"/>
      <c r="Y162" s="160">
        <f t="shared" si="179"/>
        <v>153000</v>
      </c>
      <c r="Z162" s="160">
        <f t="shared" si="179"/>
        <v>153000</v>
      </c>
      <c r="AA162" s="160">
        <f t="shared" si="179"/>
        <v>153000</v>
      </c>
      <c r="AB162" s="246">
        <f t="shared" si="169"/>
        <v>459000</v>
      </c>
      <c r="AC162" s="247">
        <f t="shared" si="145"/>
        <v>17.653846153846153</v>
      </c>
      <c r="AD162" s="98"/>
      <c r="AE162" s="246">
        <f t="shared" si="170"/>
        <v>759000</v>
      </c>
      <c r="AF162" s="247">
        <f t="shared" si="146"/>
        <v>29.192307692307693</v>
      </c>
      <c r="AG162" s="98"/>
      <c r="AH162" s="160">
        <f t="shared" si="180"/>
        <v>240000</v>
      </c>
      <c r="AI162" s="160">
        <f t="shared" si="180"/>
        <v>240000</v>
      </c>
      <c r="AJ162" s="160">
        <f t="shared" si="180"/>
        <v>260000</v>
      </c>
      <c r="AK162" s="246">
        <f t="shared" si="171"/>
        <v>740000</v>
      </c>
      <c r="AL162" s="247">
        <f t="shared" si="147"/>
        <v>28.46153846153846</v>
      </c>
      <c r="AM162" s="98"/>
      <c r="AN162" s="160">
        <f t="shared" si="181"/>
        <v>160000</v>
      </c>
      <c r="AO162" s="160">
        <f t="shared" si="181"/>
        <v>160000</v>
      </c>
      <c r="AP162" s="160">
        <f t="shared" si="181"/>
        <v>181000</v>
      </c>
      <c r="AQ162" s="246">
        <f t="shared" si="172"/>
        <v>501000</v>
      </c>
      <c r="AR162" s="247">
        <f t="shared" si="159"/>
        <v>19.26923076923077</v>
      </c>
      <c r="AS162" s="98"/>
      <c r="AT162" s="246">
        <f t="shared" si="173"/>
        <v>1241000</v>
      </c>
      <c r="AU162" s="246">
        <f t="shared" si="167"/>
        <v>62.05</v>
      </c>
      <c r="AV162" s="98"/>
      <c r="AW162" s="246">
        <f t="shared" si="174"/>
        <v>2000000</v>
      </c>
      <c r="AX162" s="247">
        <f t="shared" si="152"/>
        <v>76.92307692307692</v>
      </c>
      <c r="AY162" s="98"/>
      <c r="AZ162" s="246">
        <f t="shared" si="175"/>
        <v>0</v>
      </c>
      <c r="BA162" s="247">
        <f t="shared" si="176"/>
        <v>100</v>
      </c>
      <c r="BB162" s="246">
        <f t="shared" si="177"/>
        <v>2000000</v>
      </c>
      <c r="BC162" s="253"/>
    </row>
    <row r="163" spans="1:55" ht="19.5" customHeight="1" thickBot="1">
      <c r="A163" s="227"/>
      <c r="B163" s="228"/>
      <c r="C163" s="228"/>
      <c r="D163" s="229"/>
      <c r="E163" s="230"/>
      <c r="F163" s="228"/>
      <c r="G163" s="231"/>
      <c r="H163" s="232"/>
      <c r="I163" s="233"/>
      <c r="J163" s="230"/>
      <c r="K163" s="228"/>
      <c r="L163" s="228"/>
      <c r="M163" s="234">
        <v>90</v>
      </c>
      <c r="N163" s="235" t="s">
        <v>137</v>
      </c>
      <c r="O163" s="237">
        <v>2000000</v>
      </c>
      <c r="P163" s="237">
        <v>2500000</v>
      </c>
      <c r="Q163" s="237">
        <v>2600000</v>
      </c>
      <c r="R163" s="237">
        <v>2000000</v>
      </c>
      <c r="S163" s="237"/>
      <c r="T163" s="237">
        <v>205000</v>
      </c>
      <c r="U163" s="237">
        <v>95000</v>
      </c>
      <c r="V163" s="236">
        <f t="shared" si="164"/>
        <v>300000</v>
      </c>
      <c r="W163" s="236">
        <f t="shared" si="154"/>
        <v>15</v>
      </c>
      <c r="X163" s="156"/>
      <c r="Y163" s="237">
        <v>153000</v>
      </c>
      <c r="Z163" s="237">
        <v>153000</v>
      </c>
      <c r="AA163" s="237">
        <v>153000</v>
      </c>
      <c r="AB163" s="281">
        <f t="shared" si="169"/>
        <v>459000</v>
      </c>
      <c r="AC163" s="255">
        <f t="shared" si="145"/>
        <v>17.653846153846153</v>
      </c>
      <c r="AD163" s="156"/>
      <c r="AE163" s="281">
        <f t="shared" si="170"/>
        <v>759000</v>
      </c>
      <c r="AF163" s="255">
        <f t="shared" si="146"/>
        <v>29.192307692307693</v>
      </c>
      <c r="AG163" s="156"/>
      <c r="AH163" s="237">
        <v>240000</v>
      </c>
      <c r="AI163" s="237">
        <v>240000</v>
      </c>
      <c r="AJ163" s="237">
        <v>260000</v>
      </c>
      <c r="AK163" s="281">
        <f t="shared" si="171"/>
        <v>740000</v>
      </c>
      <c r="AL163" s="255">
        <f t="shared" si="147"/>
        <v>28.46153846153846</v>
      </c>
      <c r="AM163" s="156"/>
      <c r="AN163" s="237">
        <v>160000</v>
      </c>
      <c r="AO163" s="237">
        <v>160000</v>
      </c>
      <c r="AP163" s="237">
        <v>181000</v>
      </c>
      <c r="AQ163" s="281">
        <f t="shared" si="172"/>
        <v>501000</v>
      </c>
      <c r="AR163" s="255">
        <f t="shared" si="159"/>
        <v>19.26923076923077</v>
      </c>
      <c r="AS163" s="156"/>
      <c r="AT163" s="254">
        <f t="shared" si="173"/>
        <v>1241000</v>
      </c>
      <c r="AU163" s="254">
        <f t="shared" si="167"/>
        <v>62.05</v>
      </c>
      <c r="AV163" s="156"/>
      <c r="AW163" s="281">
        <f t="shared" si="174"/>
        <v>2000000</v>
      </c>
      <c r="AX163" s="255">
        <f t="shared" si="152"/>
        <v>76.92307692307692</v>
      </c>
      <c r="AY163" s="156"/>
      <c r="AZ163" s="281">
        <f t="shared" si="175"/>
        <v>0</v>
      </c>
      <c r="BA163" s="255">
        <f t="shared" si="176"/>
        <v>100</v>
      </c>
      <c r="BB163" s="281">
        <f t="shared" si="177"/>
        <v>2000000</v>
      </c>
      <c r="BC163" s="255"/>
    </row>
    <row r="164" spans="18:55" ht="19.5" customHeight="1" thickBot="1">
      <c r="R164" s="153"/>
      <c r="S164" s="153"/>
      <c r="T164" s="153"/>
      <c r="U164" s="153"/>
      <c r="V164" s="305"/>
      <c r="W164" s="305"/>
      <c r="X164" s="156"/>
      <c r="Y164" s="153"/>
      <c r="Z164" s="153"/>
      <c r="AA164" s="153"/>
      <c r="AB164" s="156"/>
      <c r="AC164" s="156"/>
      <c r="AD164" s="156"/>
      <c r="AE164" s="156"/>
      <c r="AF164" s="156"/>
      <c r="AG164" s="156"/>
      <c r="AH164" s="153"/>
      <c r="AI164" s="153"/>
      <c r="AJ164" s="153"/>
      <c r="AK164" s="156"/>
      <c r="AL164" s="156"/>
      <c r="AM164" s="156"/>
      <c r="AN164" s="153"/>
      <c r="AO164" s="153"/>
      <c r="AP164" s="153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</row>
    <row r="165" spans="1:55" ht="19.5" customHeight="1" thickBot="1">
      <c r="A165" s="363" t="s">
        <v>143</v>
      </c>
      <c r="B165" s="364"/>
      <c r="C165" s="364"/>
      <c r="D165" s="364"/>
      <c r="E165" s="364"/>
      <c r="F165" s="364"/>
      <c r="G165" s="364"/>
      <c r="H165" s="364"/>
      <c r="I165" s="364"/>
      <c r="J165" s="364"/>
      <c r="K165" s="364"/>
      <c r="L165" s="364"/>
      <c r="M165" s="364"/>
      <c r="N165" s="365"/>
      <c r="O165" s="258">
        <f aca="true" t="shared" si="182" ref="O165:U165">O10</f>
        <v>32000000</v>
      </c>
      <c r="P165" s="258">
        <f t="shared" si="182"/>
        <v>36933000</v>
      </c>
      <c r="Q165" s="258">
        <f t="shared" si="182"/>
        <v>41028000</v>
      </c>
      <c r="R165" s="258">
        <f t="shared" si="182"/>
        <v>32000000</v>
      </c>
      <c r="S165" s="258">
        <f t="shared" si="182"/>
        <v>0</v>
      </c>
      <c r="T165" s="258">
        <f t="shared" si="182"/>
        <v>225000</v>
      </c>
      <c r="U165" s="300">
        <f t="shared" si="182"/>
        <v>5167000</v>
      </c>
      <c r="V165" s="258">
        <f>SUM(S165:U165)</f>
        <v>5392000</v>
      </c>
      <c r="W165" s="258">
        <f>V165/(R165/100)</f>
        <v>16.85</v>
      </c>
      <c r="X165" s="156"/>
      <c r="Y165" s="258">
        <f>Y10</f>
        <v>3533000</v>
      </c>
      <c r="Z165" s="258">
        <f>Z10</f>
        <v>2083000</v>
      </c>
      <c r="AA165" s="258">
        <f>AA10</f>
        <v>2083000</v>
      </c>
      <c r="AB165" s="259">
        <f>SUM(Y165:AA165)</f>
        <v>7699000</v>
      </c>
      <c r="AC165" s="260">
        <f>AB165/(R165/100)</f>
        <v>24.059375</v>
      </c>
      <c r="AD165" s="156"/>
      <c r="AE165" s="259">
        <f>V165+AB165</f>
        <v>13091000</v>
      </c>
      <c r="AF165" s="260">
        <f>AE165/(R165/100)</f>
        <v>40.909375</v>
      </c>
      <c r="AG165" s="156"/>
      <c r="AH165" s="258">
        <f>AH10</f>
        <v>3660000</v>
      </c>
      <c r="AI165" s="258">
        <f>AI10</f>
        <v>3660000</v>
      </c>
      <c r="AJ165" s="258">
        <f>AJ10</f>
        <v>3966000</v>
      </c>
      <c r="AK165" s="259">
        <f>SUM(AH165:AJ165)</f>
        <v>11286000</v>
      </c>
      <c r="AL165" s="260">
        <f>AK165/(R165/100)</f>
        <v>35.26875</v>
      </c>
      <c r="AM165" s="156"/>
      <c r="AN165" s="258">
        <f>AN10</f>
        <v>2440000</v>
      </c>
      <c r="AO165" s="258">
        <f>AO10</f>
        <v>2440000</v>
      </c>
      <c r="AP165" s="258">
        <f>AP10</f>
        <v>2743000</v>
      </c>
      <c r="AQ165" s="259">
        <f>SUM(AN165:AP165)</f>
        <v>7623000</v>
      </c>
      <c r="AR165" s="260">
        <f>AQ165/(R165/100)</f>
        <v>23.821875</v>
      </c>
      <c r="AS165" s="156"/>
      <c r="AT165" s="259">
        <f>AK165+AQ165</f>
        <v>18909000</v>
      </c>
      <c r="AU165" s="260">
        <f>AT165/(R165/100)</f>
        <v>59.090625</v>
      </c>
      <c r="AV165" s="156"/>
      <c r="AW165" s="259">
        <f>AE165+AT165</f>
        <v>32000000</v>
      </c>
      <c r="AX165" s="260">
        <f>AW165/(R165/100)</f>
        <v>100</v>
      </c>
      <c r="AY165" s="156"/>
      <c r="AZ165" s="259">
        <f>AW165-R165</f>
        <v>0</v>
      </c>
      <c r="BA165" s="260">
        <f t="shared" si="176"/>
        <v>100</v>
      </c>
      <c r="BB165" s="259">
        <f>AW165-AZ165</f>
        <v>32000000</v>
      </c>
      <c r="BC165" s="260"/>
    </row>
    <row r="166" spans="1:55" ht="19.5" customHeight="1" thickBot="1">
      <c r="A166" s="366" t="s">
        <v>144</v>
      </c>
      <c r="B166" s="367"/>
      <c r="C166" s="367"/>
      <c r="D166" s="367"/>
      <c r="E166" s="367"/>
      <c r="F166" s="367"/>
      <c r="G166" s="367"/>
      <c r="H166" s="367"/>
      <c r="I166" s="367"/>
      <c r="J166" s="367"/>
      <c r="K166" s="367"/>
      <c r="L166" s="367"/>
      <c r="M166" s="367"/>
      <c r="N166" s="368"/>
      <c r="O166" s="261">
        <f aca="true" t="shared" si="183" ref="O166:U166">O127</f>
        <v>1250000</v>
      </c>
      <c r="P166" s="261">
        <f t="shared" si="183"/>
        <v>1319000</v>
      </c>
      <c r="Q166" s="261">
        <f t="shared" si="183"/>
        <v>1398000</v>
      </c>
      <c r="R166" s="261">
        <f t="shared" si="183"/>
        <v>1250000</v>
      </c>
      <c r="S166" s="261">
        <f t="shared" si="183"/>
        <v>0</v>
      </c>
      <c r="T166" s="261">
        <f t="shared" si="183"/>
        <v>0</v>
      </c>
      <c r="U166" s="301">
        <f t="shared" si="183"/>
        <v>424000</v>
      </c>
      <c r="V166" s="261">
        <f>SUM(S166:U166)</f>
        <v>424000</v>
      </c>
      <c r="W166" s="261">
        <f>V166/(R166/100)</f>
        <v>33.92</v>
      </c>
      <c r="X166" s="262"/>
      <c r="Y166" s="261">
        <f>Y127</f>
        <v>17000</v>
      </c>
      <c r="Z166" s="261">
        <f>Z127</f>
        <v>17000</v>
      </c>
      <c r="AA166" s="261">
        <f>AA127</f>
        <v>17000</v>
      </c>
      <c r="AB166" s="263">
        <f>SUM(Y166:AA166)</f>
        <v>51000</v>
      </c>
      <c r="AC166" s="264">
        <f>AB166/(R166/100)</f>
        <v>4.08</v>
      </c>
      <c r="AD166" s="262"/>
      <c r="AE166" s="263">
        <f>V166+AB166</f>
        <v>475000</v>
      </c>
      <c r="AF166" s="264">
        <f>AE166/(R166/100)</f>
        <v>38</v>
      </c>
      <c r="AG166" s="262"/>
      <c r="AH166" s="261">
        <f>AH127</f>
        <v>150000</v>
      </c>
      <c r="AI166" s="261">
        <f>AI127</f>
        <v>150000</v>
      </c>
      <c r="AJ166" s="261">
        <f>AJ127</f>
        <v>163000</v>
      </c>
      <c r="AK166" s="263">
        <f>SUM(AH166:AJ166)</f>
        <v>463000</v>
      </c>
      <c r="AL166" s="264">
        <f>AK166/(R166/100)</f>
        <v>37.04</v>
      </c>
      <c r="AM166" s="262"/>
      <c r="AN166" s="261">
        <f>AN127</f>
        <v>100000</v>
      </c>
      <c r="AO166" s="261">
        <f>AO127</f>
        <v>100000</v>
      </c>
      <c r="AP166" s="261">
        <f>AP127</f>
        <v>112000</v>
      </c>
      <c r="AQ166" s="263">
        <f>SUM(AN166:AP166)</f>
        <v>312000</v>
      </c>
      <c r="AR166" s="264">
        <f>AQ166/(R166/100)</f>
        <v>24.96</v>
      </c>
      <c r="AS166" s="262"/>
      <c r="AT166" s="263">
        <f>AK166+AQ166</f>
        <v>775000</v>
      </c>
      <c r="AU166" s="264">
        <f>AT166/(R166/100)</f>
        <v>62</v>
      </c>
      <c r="AV166" s="262"/>
      <c r="AW166" s="263">
        <f>AE166+AT166</f>
        <v>1250000</v>
      </c>
      <c r="AX166" s="264">
        <f>AW166/(R166/100)</f>
        <v>100</v>
      </c>
      <c r="AY166" s="262"/>
      <c r="AZ166" s="263">
        <f>AW166-R166</f>
        <v>0</v>
      </c>
      <c r="BA166" s="264">
        <f t="shared" si="176"/>
        <v>100</v>
      </c>
      <c r="BB166" s="263">
        <f>AW166-AZ166</f>
        <v>1250000</v>
      </c>
      <c r="BC166" s="264"/>
    </row>
    <row r="167" spans="1:55" ht="19.5" customHeight="1" thickBot="1">
      <c r="A167" s="369" t="s">
        <v>145</v>
      </c>
      <c r="B167" s="370"/>
      <c r="C167" s="370"/>
      <c r="D167" s="370"/>
      <c r="E167" s="370"/>
      <c r="F167" s="370"/>
      <c r="G167" s="370"/>
      <c r="H167" s="370"/>
      <c r="I167" s="370"/>
      <c r="J167" s="370"/>
      <c r="K167" s="370"/>
      <c r="L167" s="370"/>
      <c r="M167" s="370"/>
      <c r="N167" s="371"/>
      <c r="O167" s="265">
        <f aca="true" t="shared" si="184" ref="O167:U167">O165-O166</f>
        <v>30750000</v>
      </c>
      <c r="P167" s="265">
        <f t="shared" si="184"/>
        <v>35614000</v>
      </c>
      <c r="Q167" s="265">
        <f t="shared" si="184"/>
        <v>39630000</v>
      </c>
      <c r="R167" s="265">
        <f t="shared" si="184"/>
        <v>30750000</v>
      </c>
      <c r="S167" s="265">
        <f t="shared" si="184"/>
        <v>0</v>
      </c>
      <c r="T167" s="265">
        <f t="shared" si="184"/>
        <v>225000</v>
      </c>
      <c r="U167" s="302">
        <f t="shared" si="184"/>
        <v>4743000</v>
      </c>
      <c r="V167" s="306">
        <f>SUM(S167:U167)</f>
        <v>4968000</v>
      </c>
      <c r="W167" s="306">
        <f>V167/(R167/100)</f>
        <v>16.15609756097561</v>
      </c>
      <c r="X167" s="266"/>
      <c r="Y167" s="265">
        <f>Y165-Y166</f>
        <v>3516000</v>
      </c>
      <c r="Z167" s="265">
        <f>Z165-Z166</f>
        <v>2066000</v>
      </c>
      <c r="AA167" s="265">
        <f>AA165-AA166</f>
        <v>2066000</v>
      </c>
      <c r="AB167" s="267">
        <f>SUM(Y167:AA167)</f>
        <v>7648000</v>
      </c>
      <c r="AC167" s="268">
        <f>AB167/(R167/100)</f>
        <v>24.871544715447154</v>
      </c>
      <c r="AD167" s="266"/>
      <c r="AE167" s="267">
        <f>V167+AB167</f>
        <v>12616000</v>
      </c>
      <c r="AF167" s="268">
        <f>AE167/(R167/100)</f>
        <v>41.02764227642277</v>
      </c>
      <c r="AG167" s="266"/>
      <c r="AH167" s="265">
        <f>AH165-AH166</f>
        <v>3510000</v>
      </c>
      <c r="AI167" s="265">
        <f>AI165-AI166</f>
        <v>3510000</v>
      </c>
      <c r="AJ167" s="265">
        <f>AJ165-AJ166</f>
        <v>3803000</v>
      </c>
      <c r="AK167" s="267">
        <f>SUM(AH167:AJ167)</f>
        <v>10823000</v>
      </c>
      <c r="AL167" s="268">
        <f>AK167/(R167/100)</f>
        <v>35.19674796747967</v>
      </c>
      <c r="AM167" s="266"/>
      <c r="AN167" s="265">
        <f>AN165-AN166</f>
        <v>2340000</v>
      </c>
      <c r="AO167" s="265">
        <f>AO165-AO166</f>
        <v>2340000</v>
      </c>
      <c r="AP167" s="265">
        <f>AP165-AP166</f>
        <v>2631000</v>
      </c>
      <c r="AQ167" s="267">
        <f>SUM(AN167:AP167)</f>
        <v>7311000</v>
      </c>
      <c r="AR167" s="268">
        <f>AQ167/(R167/100)</f>
        <v>23.775609756097563</v>
      </c>
      <c r="AS167" s="266"/>
      <c r="AT167" s="267">
        <f>AK167+AQ167</f>
        <v>18134000</v>
      </c>
      <c r="AU167" s="268">
        <f>AT167/(R167/100)</f>
        <v>58.97235772357723</v>
      </c>
      <c r="AV167" s="266"/>
      <c r="AW167" s="267">
        <f>AE167+AT167</f>
        <v>30750000</v>
      </c>
      <c r="AX167" s="268">
        <f>AW167/(R167/100)</f>
        <v>100</v>
      </c>
      <c r="AY167" s="266"/>
      <c r="AZ167" s="267">
        <f>AW167-R167</f>
        <v>0</v>
      </c>
      <c r="BA167" s="268">
        <f t="shared" si="176"/>
        <v>100</v>
      </c>
      <c r="BB167" s="267">
        <f>AW167-AZ167</f>
        <v>30750000</v>
      </c>
      <c r="BC167" s="268"/>
    </row>
    <row r="168" ht="19.5" customHeight="1">
      <c r="R168" s="273"/>
    </row>
    <row r="169" ht="19.5" customHeight="1">
      <c r="R169" s="274"/>
    </row>
    <row r="170" ht="19.5" customHeight="1">
      <c r="R170" s="275"/>
    </row>
    <row r="171" ht="19.5" customHeight="1">
      <c r="R171" s="273"/>
    </row>
    <row r="172" ht="19.5" customHeight="1">
      <c r="R172" s="274"/>
    </row>
    <row r="173" ht="19.5" customHeight="1">
      <c r="R173" s="275"/>
    </row>
    <row r="174" ht="19.5" customHeight="1">
      <c r="R174" s="273"/>
    </row>
    <row r="175" ht="19.5" customHeight="1">
      <c r="R175" s="274"/>
    </row>
    <row r="176" spans="1:18" s="174" customFormat="1" ht="19.5" customHeight="1">
      <c r="A176" s="362" t="s">
        <v>138</v>
      </c>
      <c r="B176" s="362"/>
      <c r="C176" s="362"/>
      <c r="D176" s="362"/>
      <c r="E176" s="362"/>
      <c r="F176" s="362"/>
      <c r="G176" s="362"/>
      <c r="H176" s="362"/>
      <c r="I176" s="362"/>
      <c r="J176" s="362"/>
      <c r="K176" s="362"/>
      <c r="O176" s="238"/>
      <c r="P176" s="362" t="s">
        <v>139</v>
      </c>
      <c r="Q176" s="362"/>
      <c r="R176" s="275"/>
    </row>
    <row r="177" spans="1:18" s="174" customFormat="1" ht="19.5" customHeight="1">
      <c r="A177" s="362" t="s">
        <v>140</v>
      </c>
      <c r="B177" s="362"/>
      <c r="C177" s="362"/>
      <c r="D177" s="362"/>
      <c r="E177" s="362"/>
      <c r="F177" s="362"/>
      <c r="G177" s="362"/>
      <c r="H177" s="362"/>
      <c r="I177" s="362"/>
      <c r="J177" s="362"/>
      <c r="K177" s="362"/>
      <c r="O177" s="238"/>
      <c r="P177" s="362" t="s">
        <v>141</v>
      </c>
      <c r="Q177" s="362"/>
      <c r="R177" s="275"/>
    </row>
    <row r="178" spans="1:18" s="174" customFormat="1" ht="19.5" customHeight="1">
      <c r="A178" s="362" t="s">
        <v>142</v>
      </c>
      <c r="B178" s="362"/>
      <c r="C178" s="362"/>
      <c r="D178" s="362"/>
      <c r="E178" s="362"/>
      <c r="F178" s="362"/>
      <c r="G178" s="362"/>
      <c r="H178" s="362"/>
      <c r="I178" s="362"/>
      <c r="J178" s="362"/>
      <c r="K178" s="362"/>
      <c r="O178" s="238"/>
      <c r="P178" s="238"/>
      <c r="Q178" s="238"/>
      <c r="R178" s="274"/>
    </row>
    <row r="179" ht="19.5" customHeight="1">
      <c r="R179" s="275"/>
    </row>
    <row r="180" ht="19.5" customHeight="1">
      <c r="R180" s="163"/>
    </row>
    <row r="181" ht="19.5" customHeight="1">
      <c r="R181" s="159"/>
    </row>
    <row r="182" ht="19.5" customHeight="1">
      <c r="R182" s="278"/>
    </row>
    <row r="183" ht="19.5" customHeight="1">
      <c r="R183" s="278"/>
    </row>
    <row r="184" ht="19.5" customHeight="1">
      <c r="R184" s="278"/>
    </row>
    <row r="185" ht="19.5" customHeight="1">
      <c r="R185" s="165"/>
    </row>
    <row r="186" ht="19.5" customHeight="1">
      <c r="R186" s="278"/>
    </row>
    <row r="187" ht="19.5" customHeight="1">
      <c r="R187" s="279"/>
    </row>
    <row r="188" ht="19.5" customHeight="1">
      <c r="R188" s="277"/>
    </row>
    <row r="189" ht="19.5" customHeight="1">
      <c r="R189" s="276"/>
    </row>
    <row r="190" ht="19.5" customHeight="1">
      <c r="R190" s="276"/>
    </row>
    <row r="191" ht="19.5" customHeight="1">
      <c r="R191" s="277"/>
    </row>
    <row r="192" ht="19.5" customHeight="1">
      <c r="R192" s="276"/>
    </row>
    <row r="193" ht="19.5" customHeight="1">
      <c r="R193" s="276"/>
    </row>
    <row r="194" ht="19.5" customHeight="1">
      <c r="R194" s="277"/>
    </row>
    <row r="195" ht="19.5" customHeight="1">
      <c r="R195" s="276"/>
    </row>
    <row r="196" ht="19.5" customHeight="1">
      <c r="R196" s="276"/>
    </row>
    <row r="197" ht="19.5" customHeight="1">
      <c r="R197" s="276"/>
    </row>
    <row r="198" ht="19.5" customHeight="1">
      <c r="R198" s="270"/>
    </row>
    <row r="199" ht="19.5" customHeight="1">
      <c r="R199" s="271"/>
    </row>
    <row r="200" ht="19.5" customHeight="1">
      <c r="R200" s="271"/>
    </row>
    <row r="201" ht="19.5" customHeight="1">
      <c r="R201" s="271"/>
    </row>
    <row r="202" ht="19.5" customHeight="1">
      <c r="R202" s="272"/>
    </row>
    <row r="203" ht="19.5" customHeight="1">
      <c r="R203" s="271"/>
    </row>
    <row r="204" ht="19.5" customHeight="1">
      <c r="R204" s="273"/>
    </row>
    <row r="205" ht="19.5" customHeight="1">
      <c r="R205" s="274"/>
    </row>
    <row r="206" ht="19.5" customHeight="1">
      <c r="R206" s="275"/>
    </row>
    <row r="207" ht="19.5" customHeight="1">
      <c r="R207" s="275"/>
    </row>
    <row r="208" ht="19.5" customHeight="1">
      <c r="R208" s="274"/>
    </row>
    <row r="209" ht="19.5" customHeight="1">
      <c r="R209" s="275"/>
    </row>
    <row r="210" ht="19.5" customHeight="1">
      <c r="R210" s="275"/>
    </row>
    <row r="211" ht="19.5" customHeight="1">
      <c r="R211" s="275"/>
    </row>
    <row r="212" ht="19.5" customHeight="1">
      <c r="R212" s="275"/>
    </row>
    <row r="213" ht="19.5" customHeight="1">
      <c r="R213" s="275"/>
    </row>
    <row r="214" ht="19.5" customHeight="1">
      <c r="R214" s="277"/>
    </row>
    <row r="215" ht="19.5" customHeight="1">
      <c r="R215" s="276"/>
    </row>
    <row r="216" ht="19.5" customHeight="1">
      <c r="R216" s="273"/>
    </row>
    <row r="217" ht="19.5" customHeight="1">
      <c r="R217" s="274"/>
    </row>
    <row r="218" ht="19.5" customHeight="1">
      <c r="R218" s="275"/>
    </row>
    <row r="219" ht="19.5" customHeight="1">
      <c r="R219" s="274"/>
    </row>
    <row r="220" ht="19.5" customHeight="1">
      <c r="R220" s="275"/>
    </row>
    <row r="221" ht="19.5" customHeight="1">
      <c r="R221" s="273"/>
    </row>
    <row r="222" ht="19.5" customHeight="1">
      <c r="R222" s="274"/>
    </row>
    <row r="223" ht="19.5" customHeight="1">
      <c r="R223" s="275"/>
    </row>
    <row r="224" ht="19.5" customHeight="1">
      <c r="R224" s="274"/>
    </row>
    <row r="225" ht="19.5" customHeight="1">
      <c r="R225" s="275"/>
    </row>
    <row r="226" ht="19.5" customHeight="1">
      <c r="R226" s="273"/>
    </row>
    <row r="227" ht="19.5" customHeight="1">
      <c r="R227" s="274"/>
    </row>
    <row r="228" ht="19.5" customHeight="1">
      <c r="R228" s="275"/>
    </row>
    <row r="229" ht="19.5" customHeight="1">
      <c r="R229" s="273"/>
    </row>
    <row r="230" ht="19.5" customHeight="1">
      <c r="R230" s="274"/>
    </row>
    <row r="231" ht="19.5" customHeight="1">
      <c r="R231" s="275"/>
    </row>
    <row r="232" ht="19.5" customHeight="1">
      <c r="R232" s="163"/>
    </row>
    <row r="233" ht="19.5" customHeight="1">
      <c r="R233" s="270"/>
    </row>
    <row r="234" ht="19.5" customHeight="1">
      <c r="R234" s="271"/>
    </row>
    <row r="235" ht="19.5" customHeight="1">
      <c r="R235" s="271"/>
    </row>
    <row r="236" ht="19.5" customHeight="1">
      <c r="R236" s="271"/>
    </row>
    <row r="237" ht="19.5" customHeight="1">
      <c r="R237" s="272"/>
    </row>
    <row r="238" ht="19.5" customHeight="1">
      <c r="R238" s="271"/>
    </row>
    <row r="239" ht="19.5" customHeight="1">
      <c r="R239" s="273"/>
    </row>
    <row r="240" ht="19.5" customHeight="1">
      <c r="R240" s="274"/>
    </row>
    <row r="241" ht="19.5" customHeight="1">
      <c r="R241" s="275"/>
    </row>
    <row r="242" ht="19.5" customHeight="1">
      <c r="R242" s="275"/>
    </row>
    <row r="243" ht="19.5" customHeight="1">
      <c r="R243" s="276"/>
    </row>
    <row r="244" ht="19.5" customHeight="1">
      <c r="R244" s="275"/>
    </row>
    <row r="245" ht="19.5" customHeight="1">
      <c r="R245" s="163"/>
    </row>
    <row r="246" ht="19.5" customHeight="1">
      <c r="R246" s="270"/>
    </row>
    <row r="247" ht="19.5" customHeight="1">
      <c r="R247" s="271"/>
    </row>
    <row r="248" ht="19.5" customHeight="1">
      <c r="R248" s="271"/>
    </row>
    <row r="249" ht="19.5" customHeight="1">
      <c r="R249" s="280"/>
    </row>
    <row r="250" ht="19.5" customHeight="1">
      <c r="R250" s="272"/>
    </row>
    <row r="251" ht="19.5" customHeight="1">
      <c r="R251" s="271"/>
    </row>
    <row r="252" ht="19.5" customHeight="1">
      <c r="R252" s="273"/>
    </row>
    <row r="253" ht="19.5" customHeight="1">
      <c r="R253" s="274"/>
    </row>
    <row r="254" ht="19.5" customHeight="1">
      <c r="R254" s="276"/>
    </row>
    <row r="255" ht="19.5" customHeight="1">
      <c r="R255" s="275"/>
    </row>
    <row r="256" ht="19.5" customHeight="1">
      <c r="R256" s="274"/>
    </row>
    <row r="257" ht="19.5" customHeight="1">
      <c r="R257" s="275"/>
    </row>
    <row r="258" ht="19.5" customHeight="1">
      <c r="R258" s="275"/>
    </row>
    <row r="259" ht="19.5" customHeight="1">
      <c r="R259" s="275"/>
    </row>
    <row r="260" ht="19.5" customHeight="1">
      <c r="R260" s="275"/>
    </row>
    <row r="261" ht="19.5" customHeight="1">
      <c r="R261" s="275"/>
    </row>
    <row r="262" spans="14:18" ht="19.5" customHeight="1">
      <c r="N262" s="164"/>
      <c r="O262" s="162"/>
      <c r="P262" s="162"/>
      <c r="Q262" s="162"/>
      <c r="R262" s="163"/>
    </row>
    <row r="263" spans="14:18" ht="19.5" customHeight="1">
      <c r="N263" s="164"/>
      <c r="O263" s="162"/>
      <c r="P263" s="162"/>
      <c r="Q263" s="162"/>
      <c r="R263" s="270"/>
    </row>
    <row r="264" spans="14:18" ht="19.5" customHeight="1">
      <c r="N264" s="164"/>
      <c r="O264" s="162"/>
      <c r="P264" s="162"/>
      <c r="Q264" s="162"/>
      <c r="R264" s="271"/>
    </row>
    <row r="265" spans="14:18" ht="19.5" customHeight="1">
      <c r="N265" s="164"/>
      <c r="O265" s="162"/>
      <c r="P265" s="162"/>
      <c r="Q265" s="162"/>
      <c r="R265" s="271"/>
    </row>
    <row r="266" spans="14:18" ht="19.5" customHeight="1">
      <c r="N266" s="164"/>
      <c r="O266" s="162"/>
      <c r="P266" s="162"/>
      <c r="Q266" s="162"/>
      <c r="R266" s="271"/>
    </row>
    <row r="267" spans="14:18" ht="19.5" customHeight="1">
      <c r="N267" s="164"/>
      <c r="O267" s="162"/>
      <c r="P267" s="162"/>
      <c r="Q267" s="162"/>
      <c r="R267" s="272"/>
    </row>
    <row r="268" spans="14:18" ht="19.5" customHeight="1">
      <c r="N268" s="164"/>
      <c r="O268" s="162"/>
      <c r="P268" s="162"/>
      <c r="Q268" s="162"/>
      <c r="R268" s="271"/>
    </row>
    <row r="269" spans="14:18" ht="19.5" customHeight="1">
      <c r="N269" s="164"/>
      <c r="O269" s="162"/>
      <c r="P269" s="162"/>
      <c r="Q269" s="162"/>
      <c r="R269" s="273"/>
    </row>
    <row r="270" spans="14:18" ht="19.5" customHeight="1">
      <c r="N270" s="164"/>
      <c r="O270" s="162"/>
      <c r="P270" s="162"/>
      <c r="Q270" s="162"/>
      <c r="R270" s="274"/>
    </row>
    <row r="271" spans="14:18" ht="19.5" customHeight="1">
      <c r="N271" s="164"/>
      <c r="O271" s="162"/>
      <c r="P271" s="162"/>
      <c r="Q271" s="162"/>
      <c r="R271" s="275"/>
    </row>
    <row r="272" spans="14:18" ht="19.5" customHeight="1">
      <c r="N272" s="164"/>
      <c r="O272" s="162"/>
      <c r="P272" s="162"/>
      <c r="Q272" s="162"/>
      <c r="R272" s="270"/>
    </row>
    <row r="273" spans="14:18" ht="19.5" customHeight="1">
      <c r="N273" s="164"/>
      <c r="O273" s="162"/>
      <c r="P273" s="162"/>
      <c r="Q273" s="162"/>
      <c r="R273" s="271"/>
    </row>
    <row r="274" spans="14:18" ht="19.5" customHeight="1">
      <c r="N274" s="164"/>
      <c r="O274" s="162"/>
      <c r="P274" s="162"/>
      <c r="Q274" s="162"/>
      <c r="R274" s="271"/>
    </row>
    <row r="275" spans="14:18" ht="19.5" customHeight="1">
      <c r="N275" s="164"/>
      <c r="O275" s="162"/>
      <c r="P275" s="162"/>
      <c r="Q275" s="162"/>
      <c r="R275" s="163"/>
    </row>
    <row r="276" spans="14:18" ht="19.5" customHeight="1">
      <c r="N276" s="164"/>
      <c r="O276" s="162"/>
      <c r="P276" s="162"/>
      <c r="Q276" s="162"/>
      <c r="R276" s="270"/>
    </row>
    <row r="277" spans="14:18" ht="19.5" customHeight="1">
      <c r="N277" s="164"/>
      <c r="O277" s="162"/>
      <c r="P277" s="162"/>
      <c r="Q277" s="162"/>
      <c r="R277" s="271"/>
    </row>
    <row r="278" spans="14:18" ht="19.5" customHeight="1">
      <c r="N278" s="164"/>
      <c r="O278" s="162"/>
      <c r="P278" s="162"/>
      <c r="Q278" s="162"/>
      <c r="R278" s="163"/>
    </row>
    <row r="279" spans="14:18" ht="19.5" customHeight="1">
      <c r="N279" s="164"/>
      <c r="O279" s="162"/>
      <c r="P279" s="162"/>
      <c r="Q279" s="162"/>
      <c r="R279" s="270"/>
    </row>
    <row r="280" spans="14:18" ht="19.5" customHeight="1">
      <c r="N280" s="164"/>
      <c r="O280" s="162"/>
      <c r="P280" s="162"/>
      <c r="Q280" s="162"/>
      <c r="R280" s="271"/>
    </row>
    <row r="281" spans="14:18" ht="19.5" customHeight="1">
      <c r="N281" s="164"/>
      <c r="O281" s="162"/>
      <c r="P281" s="162"/>
      <c r="Q281" s="162"/>
      <c r="R281" s="271"/>
    </row>
    <row r="282" spans="14:18" ht="12.75">
      <c r="N282" s="164"/>
      <c r="O282" s="162"/>
      <c r="P282" s="162"/>
      <c r="Q282" s="162"/>
      <c r="R282" s="271"/>
    </row>
    <row r="283" spans="14:18" ht="12.75">
      <c r="N283" s="164"/>
      <c r="O283" s="162"/>
      <c r="P283" s="162"/>
      <c r="Q283" s="162"/>
      <c r="R283" s="272"/>
    </row>
    <row r="284" spans="14:18" ht="12.75">
      <c r="N284" s="164"/>
      <c r="O284" s="162"/>
      <c r="P284" s="162"/>
      <c r="Q284" s="162"/>
      <c r="R284" s="271"/>
    </row>
    <row r="285" spans="14:18" ht="12.75">
      <c r="N285" s="164"/>
      <c r="O285" s="162"/>
      <c r="P285" s="162"/>
      <c r="Q285" s="162"/>
      <c r="R285" s="273"/>
    </row>
    <row r="286" spans="14:18" ht="12.75">
      <c r="N286" s="164"/>
      <c r="O286" s="162"/>
      <c r="P286" s="162"/>
      <c r="Q286" s="162"/>
      <c r="R286" s="274"/>
    </row>
    <row r="287" spans="14:18" ht="12.75">
      <c r="N287" s="164"/>
      <c r="O287" s="162"/>
      <c r="P287" s="162"/>
      <c r="Q287" s="162"/>
      <c r="R287" s="164"/>
    </row>
    <row r="288" ht="12.75">
      <c r="R288" s="164"/>
    </row>
    <row r="289" ht="12.75">
      <c r="R289" s="164"/>
    </row>
    <row r="290" ht="12.75">
      <c r="R290" s="164"/>
    </row>
    <row r="291" ht="12.75">
      <c r="R291" s="164"/>
    </row>
    <row r="292" ht="12.75">
      <c r="R292" s="164"/>
    </row>
    <row r="293" ht="12.75">
      <c r="R293" s="164"/>
    </row>
    <row r="294" ht="12.75">
      <c r="R294" s="164"/>
    </row>
    <row r="295" ht="12.75">
      <c r="R295" s="164"/>
    </row>
    <row r="296" ht="12.75">
      <c r="R296" s="164"/>
    </row>
    <row r="297" ht="12.75">
      <c r="R297" s="164"/>
    </row>
    <row r="298" ht="12.75">
      <c r="R298" s="164"/>
    </row>
    <row r="299" ht="12.75">
      <c r="R299" s="164"/>
    </row>
    <row r="300" ht="12.75">
      <c r="R300" s="164"/>
    </row>
    <row r="301" ht="12.75">
      <c r="R301" s="164"/>
    </row>
    <row r="302" ht="12.75">
      <c r="R302" s="164"/>
    </row>
    <row r="303" ht="12.75">
      <c r="R303" s="164"/>
    </row>
    <row r="304" ht="12.75">
      <c r="R304" s="164"/>
    </row>
    <row r="305" ht="12.75">
      <c r="R305" s="164"/>
    </row>
    <row r="306" ht="12.75">
      <c r="R306" s="164"/>
    </row>
  </sheetData>
  <sheetProtection/>
  <mergeCells count="42">
    <mergeCell ref="A7:D8"/>
    <mergeCell ref="E7:H8"/>
    <mergeCell ref="I7:I9"/>
    <mergeCell ref="J7:M8"/>
    <mergeCell ref="O8:O9"/>
    <mergeCell ref="P8:P9"/>
    <mergeCell ref="Q8:Q9"/>
    <mergeCell ref="AW7:AX8"/>
    <mergeCell ref="AZ7:BA8"/>
    <mergeCell ref="A1:Q1"/>
    <mergeCell ref="A2:Q2"/>
    <mergeCell ref="A3:Q3"/>
    <mergeCell ref="A6:Q6"/>
    <mergeCell ref="AJ7:AJ9"/>
    <mergeCell ref="AK7:AL8"/>
    <mergeCell ref="A176:K176"/>
    <mergeCell ref="P176:Q176"/>
    <mergeCell ref="A177:K177"/>
    <mergeCell ref="P177:Q177"/>
    <mergeCell ref="A178:K178"/>
    <mergeCell ref="AT7:AU8"/>
    <mergeCell ref="A165:N165"/>
    <mergeCell ref="A166:N166"/>
    <mergeCell ref="A167:N167"/>
    <mergeCell ref="P7:Q7"/>
    <mergeCell ref="AN7:AN9"/>
    <mergeCell ref="AO7:AO9"/>
    <mergeCell ref="AP7:AP9"/>
    <mergeCell ref="AQ7:AR8"/>
    <mergeCell ref="R8:R9"/>
    <mergeCell ref="AA7:AA9"/>
    <mergeCell ref="AB7:AC8"/>
    <mergeCell ref="AE7:AF8"/>
    <mergeCell ref="AH7:AH9"/>
    <mergeCell ref="AI7:AI9"/>
    <mergeCell ref="S7:S9"/>
    <mergeCell ref="T7:T9"/>
    <mergeCell ref="U7:U9"/>
    <mergeCell ref="V7:W8"/>
    <mergeCell ref="Y7:Y9"/>
    <mergeCell ref="Z7:Z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E386"/>
  <sheetViews>
    <sheetView zoomScale="82" zoomScaleNormal="82" zoomScalePageLayoutView="0" workbookViewId="0" topLeftCell="A1">
      <pane xSplit="16" ySplit="12" topLeftCell="S57" activePane="bottomRight" state="frozen"/>
      <selection pane="topLeft" activeCell="A1" sqref="A1"/>
      <selection pane="topRight" activeCell="P1" sqref="P1"/>
      <selection pane="bottomLeft" activeCell="A15" sqref="A15"/>
      <selection pane="bottomRight" activeCell="A60" sqref="A60"/>
    </sheetView>
  </sheetViews>
  <sheetFormatPr defaultColWidth="9.140625" defaultRowHeight="12.75"/>
  <cols>
    <col min="1" max="13" width="4.7109375" style="9" customWidth="1"/>
    <col min="14" max="14" width="35.7109375" style="9" customWidth="1"/>
    <col min="15" max="15" width="17.7109375" style="9" hidden="1" customWidth="1"/>
    <col min="16" max="16" width="15.140625" style="60" hidden="1" customWidth="1"/>
    <col min="17" max="17" width="18.140625" style="60" hidden="1" customWidth="1"/>
    <col min="18" max="18" width="15.421875" style="60" hidden="1" customWidth="1"/>
    <col min="19" max="19" width="14.57421875" style="60" customWidth="1"/>
    <col min="20" max="20" width="1.7109375" style="60" customWidth="1"/>
    <col min="21" max="21" width="11.8515625" style="60" customWidth="1"/>
    <col min="22" max="22" width="13.28125" style="60" customWidth="1"/>
    <col min="23" max="23" width="13.00390625" style="60" customWidth="1"/>
    <col min="24" max="24" width="13.421875" style="60" customWidth="1"/>
    <col min="25" max="25" width="12.140625" style="283" customWidth="1"/>
    <col min="26" max="26" width="1.7109375" style="60" customWidth="1"/>
    <col min="27" max="27" width="12.140625" style="60" customWidth="1"/>
    <col min="28" max="29" width="14.57421875" style="60" customWidth="1"/>
    <col min="30" max="30" width="14.28125" style="60" customWidth="1"/>
    <col min="31" max="31" width="7.28125" style="283" customWidth="1"/>
    <col min="32" max="32" width="1.7109375" style="60" customWidth="1"/>
    <col min="33" max="33" width="14.57421875" style="60" customWidth="1"/>
    <col min="34" max="34" width="5.140625" style="60" customWidth="1"/>
    <col min="35" max="35" width="1.7109375" style="60" customWidth="1"/>
    <col min="36" max="38" width="14.57421875" style="60" customWidth="1"/>
    <col min="39" max="39" width="18.421875" style="60" customWidth="1"/>
    <col min="40" max="40" width="12.140625" style="60" customWidth="1"/>
    <col min="41" max="41" width="1.7109375" style="60" customWidth="1"/>
    <col min="42" max="42" width="13.00390625" style="60" customWidth="1"/>
    <col min="43" max="43" width="13.140625" style="60" customWidth="1"/>
    <col min="44" max="44" width="12.8515625" style="60" customWidth="1"/>
    <col min="45" max="45" width="13.421875" style="60" customWidth="1"/>
    <col min="46" max="46" width="13.8515625" style="60" customWidth="1"/>
    <col min="47" max="47" width="4.421875" style="60" customWidth="1"/>
    <col min="48" max="48" width="13.7109375" style="60" customWidth="1"/>
    <col min="49" max="49" width="7.421875" style="60" customWidth="1"/>
    <col min="50" max="50" width="12.00390625" style="60" customWidth="1"/>
    <col min="51" max="51" width="14.8515625" style="60" customWidth="1"/>
    <col min="52" max="52" width="12.28125" style="60" customWidth="1"/>
    <col min="53" max="53" width="5.7109375" style="60" customWidth="1"/>
    <col min="54" max="54" width="15.57421875" style="60" customWidth="1"/>
    <col min="55" max="55" width="16.7109375" style="60" customWidth="1"/>
    <col min="56" max="56" width="16.57421875" style="94" customWidth="1"/>
    <col min="57" max="16384" width="9.140625" style="9" customWidth="1"/>
  </cols>
  <sheetData>
    <row r="1" spans="1:56" s="55" customFormat="1" ht="18.75" customHeight="1">
      <c r="A1" s="311" t="s">
        <v>69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78"/>
      <c r="U1" s="72"/>
      <c r="V1" s="78"/>
      <c r="W1" s="72"/>
      <c r="X1" s="78"/>
      <c r="Y1" s="78"/>
      <c r="Z1" s="78"/>
      <c r="AA1" s="72"/>
      <c r="AB1" s="78"/>
      <c r="AC1" s="72"/>
      <c r="AD1" s="78"/>
      <c r="AE1" s="78"/>
      <c r="AF1" s="78"/>
      <c r="AG1" s="72"/>
      <c r="AH1" s="78"/>
      <c r="AI1" s="78"/>
      <c r="AJ1" s="72"/>
      <c r="AK1" s="78"/>
      <c r="AL1" s="72"/>
      <c r="AM1" s="78"/>
      <c r="AN1" s="78"/>
      <c r="AO1" s="78"/>
      <c r="AP1" s="72"/>
      <c r="AQ1" s="78"/>
      <c r="AR1" s="72"/>
      <c r="AS1" s="78"/>
      <c r="AT1" s="78"/>
      <c r="AU1" s="78"/>
      <c r="AV1" s="78"/>
      <c r="AW1" s="78"/>
      <c r="AX1" s="78"/>
      <c r="AY1" s="78"/>
      <c r="AZ1" s="78"/>
      <c r="BA1" s="79"/>
      <c r="BD1" s="100"/>
    </row>
    <row r="2" spans="1:56" s="55" customFormat="1" ht="18.75" customHeight="1">
      <c r="A2" s="312" t="s">
        <v>76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78"/>
      <c r="U2" s="72"/>
      <c r="V2" s="78"/>
      <c r="W2" s="72"/>
      <c r="X2" s="78"/>
      <c r="Y2" s="78"/>
      <c r="Z2" s="78"/>
      <c r="AA2" s="72"/>
      <c r="AB2" s="78"/>
      <c r="AC2" s="72"/>
      <c r="AD2" s="78"/>
      <c r="AE2" s="78"/>
      <c r="AF2" s="78"/>
      <c r="AG2" s="72"/>
      <c r="AH2" s="78"/>
      <c r="AI2" s="78"/>
      <c r="AJ2" s="72"/>
      <c r="AK2" s="78"/>
      <c r="AL2" s="72"/>
      <c r="AM2" s="78"/>
      <c r="AN2" s="78"/>
      <c r="AO2" s="78"/>
      <c r="AP2" s="72"/>
      <c r="AQ2" s="78"/>
      <c r="AR2" s="72"/>
      <c r="AS2" s="78"/>
      <c r="AT2" s="78"/>
      <c r="AU2" s="78"/>
      <c r="AV2" s="78"/>
      <c r="AW2" s="78"/>
      <c r="AX2" s="78"/>
      <c r="AY2" s="78"/>
      <c r="AZ2" s="78"/>
      <c r="BA2" s="79"/>
      <c r="BD2" s="100"/>
    </row>
    <row r="3" spans="1:56" s="55" customFormat="1" ht="18.75" customHeight="1">
      <c r="A3" s="311" t="s">
        <v>70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78"/>
      <c r="U3" s="72"/>
      <c r="V3" s="78"/>
      <c r="W3" s="72"/>
      <c r="X3" s="78"/>
      <c r="Y3" s="78"/>
      <c r="Z3" s="78"/>
      <c r="AA3" s="72"/>
      <c r="AB3" s="78"/>
      <c r="AC3" s="72"/>
      <c r="AD3" s="78"/>
      <c r="AE3" s="78"/>
      <c r="AF3" s="78"/>
      <c r="AG3" s="72"/>
      <c r="AH3" s="78"/>
      <c r="AI3" s="78"/>
      <c r="AJ3" s="72"/>
      <c r="AK3" s="78"/>
      <c r="AL3" s="72"/>
      <c r="AM3" s="78"/>
      <c r="AN3" s="78"/>
      <c r="AO3" s="78"/>
      <c r="AP3" s="72"/>
      <c r="AQ3" s="78"/>
      <c r="AR3" s="72"/>
      <c r="AS3" s="78"/>
      <c r="AT3" s="78"/>
      <c r="AU3" s="78"/>
      <c r="AV3" s="78"/>
      <c r="AW3" s="78"/>
      <c r="AX3" s="78"/>
      <c r="AY3" s="78"/>
      <c r="AZ3" s="78"/>
      <c r="BA3" s="79"/>
      <c r="BD3" s="100"/>
    </row>
    <row r="4" spans="1:56" s="55" customFormat="1" ht="16.5" customHeight="1">
      <c r="A4" s="61" t="s">
        <v>71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78"/>
      <c r="Q4" s="78"/>
      <c r="R4" s="78"/>
      <c r="S4" s="78"/>
      <c r="T4" s="79"/>
      <c r="U4" s="78"/>
      <c r="V4" s="78"/>
      <c r="W4" s="78"/>
      <c r="X4" s="79"/>
      <c r="Y4" s="79"/>
      <c r="Z4" s="79"/>
      <c r="AA4" s="78"/>
      <c r="AB4" s="78"/>
      <c r="AC4" s="78"/>
      <c r="AD4" s="79"/>
      <c r="AE4" s="79"/>
      <c r="AF4" s="79"/>
      <c r="AG4" s="56"/>
      <c r="AH4" s="79"/>
      <c r="AI4" s="79"/>
      <c r="AJ4" s="78"/>
      <c r="AK4" s="78"/>
      <c r="AL4" s="78"/>
      <c r="AM4" s="79"/>
      <c r="AN4" s="79"/>
      <c r="AO4" s="79"/>
      <c r="AP4" s="78"/>
      <c r="AQ4" s="78"/>
      <c r="AR4" s="78"/>
      <c r="AS4" s="79"/>
      <c r="AT4" s="79"/>
      <c r="AU4" s="79"/>
      <c r="AV4" s="79"/>
      <c r="AW4" s="79"/>
      <c r="AX4" s="79"/>
      <c r="AY4" s="79"/>
      <c r="AZ4" s="79"/>
      <c r="BA4" s="79"/>
      <c r="BD4" s="100"/>
    </row>
    <row r="5" spans="1:56" s="55" customFormat="1" ht="12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  <c r="Q5" s="72"/>
      <c r="R5" s="72"/>
      <c r="S5" s="72"/>
      <c r="T5" s="72"/>
      <c r="U5" s="72"/>
      <c r="V5" s="72"/>
      <c r="W5" s="72"/>
      <c r="X5" s="72"/>
      <c r="Y5" s="78"/>
      <c r="Z5" s="72"/>
      <c r="AA5" s="72"/>
      <c r="AB5" s="72"/>
      <c r="AC5" s="72"/>
      <c r="AD5" s="72"/>
      <c r="AE5" s="78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C5" s="56"/>
      <c r="BD5" s="82"/>
    </row>
    <row r="6" spans="1:44" ht="15" customHeight="1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54"/>
      <c r="Q6" s="54"/>
      <c r="R6" s="54"/>
      <c r="S6" s="54"/>
      <c r="U6" s="54"/>
      <c r="V6" s="54"/>
      <c r="W6" s="54"/>
      <c r="AA6" s="54"/>
      <c r="AB6" s="54"/>
      <c r="AC6" s="54"/>
      <c r="AJ6" s="54"/>
      <c r="AK6" s="54"/>
      <c r="AL6" s="54"/>
      <c r="AP6" s="54"/>
      <c r="AQ6" s="54"/>
      <c r="AR6" s="54"/>
    </row>
    <row r="7" spans="1:54" ht="18.75" customHeight="1" thickBot="1">
      <c r="A7" s="313" t="s">
        <v>59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5"/>
      <c r="U7" s="96"/>
      <c r="W7" s="96"/>
      <c r="X7" s="97"/>
      <c r="AA7" s="96"/>
      <c r="AC7" s="96"/>
      <c r="AD7" s="97"/>
      <c r="AG7" s="97"/>
      <c r="AJ7" s="96"/>
      <c r="AL7" s="96"/>
      <c r="AM7" s="97"/>
      <c r="AP7" s="96"/>
      <c r="AR7" s="96"/>
      <c r="AS7" s="97"/>
      <c r="AV7" s="97"/>
      <c r="AY7" s="97"/>
      <c r="BA7" s="9"/>
      <c r="BB7" s="9"/>
    </row>
    <row r="8" spans="1:55" ht="30" customHeight="1" thickBot="1">
      <c r="A8" s="316" t="s">
        <v>72</v>
      </c>
      <c r="B8" s="317"/>
      <c r="C8" s="317"/>
      <c r="D8" s="318"/>
      <c r="E8" s="316" t="s">
        <v>73</v>
      </c>
      <c r="F8" s="317"/>
      <c r="G8" s="317"/>
      <c r="H8" s="318"/>
      <c r="I8" s="331" t="s">
        <v>53</v>
      </c>
      <c r="J8" s="316" t="s">
        <v>74</v>
      </c>
      <c r="K8" s="317"/>
      <c r="L8" s="317"/>
      <c r="M8" s="318"/>
      <c r="N8" s="331" t="s">
        <v>1</v>
      </c>
      <c r="O8" s="113"/>
      <c r="P8" s="64" t="s">
        <v>78</v>
      </c>
      <c r="Q8" s="343" t="s">
        <v>62</v>
      </c>
      <c r="R8" s="344"/>
      <c r="S8" s="334" t="s">
        <v>148</v>
      </c>
      <c r="U8" s="334" t="s">
        <v>33</v>
      </c>
      <c r="V8" s="334" t="s">
        <v>34</v>
      </c>
      <c r="W8" s="334" t="s">
        <v>35</v>
      </c>
      <c r="X8" s="337" t="s">
        <v>46</v>
      </c>
      <c r="Y8" s="338"/>
      <c r="AA8" s="334" t="s">
        <v>36</v>
      </c>
      <c r="AB8" s="334" t="s">
        <v>37</v>
      </c>
      <c r="AC8" s="334" t="s">
        <v>38</v>
      </c>
      <c r="AD8" s="337" t="s">
        <v>47</v>
      </c>
      <c r="AE8" s="338"/>
      <c r="AG8" s="337" t="s">
        <v>50</v>
      </c>
      <c r="AH8" s="338"/>
      <c r="AJ8" s="334" t="s">
        <v>39</v>
      </c>
      <c r="AK8" s="334" t="s">
        <v>40</v>
      </c>
      <c r="AL8" s="334" t="s">
        <v>41</v>
      </c>
      <c r="AM8" s="337" t="s">
        <v>48</v>
      </c>
      <c r="AN8" s="338"/>
      <c r="AP8" s="334" t="s">
        <v>42</v>
      </c>
      <c r="AQ8" s="334" t="s">
        <v>43</v>
      </c>
      <c r="AR8" s="334" t="s">
        <v>44</v>
      </c>
      <c r="AS8" s="337" t="s">
        <v>49</v>
      </c>
      <c r="AT8" s="338"/>
      <c r="AV8" s="337" t="s">
        <v>51</v>
      </c>
      <c r="AW8" s="338"/>
      <c r="AY8" s="337" t="s">
        <v>13</v>
      </c>
      <c r="AZ8" s="338"/>
      <c r="BB8" s="345" t="s">
        <v>60</v>
      </c>
      <c r="BC8" s="346"/>
    </row>
    <row r="9" spans="1:55" ht="56.25" customHeight="1">
      <c r="A9" s="319"/>
      <c r="B9" s="320"/>
      <c r="C9" s="320"/>
      <c r="D9" s="321"/>
      <c r="E9" s="322"/>
      <c r="F9" s="323"/>
      <c r="G9" s="323"/>
      <c r="H9" s="324"/>
      <c r="I9" s="332"/>
      <c r="J9" s="319"/>
      <c r="K9" s="320"/>
      <c r="L9" s="320"/>
      <c r="M9" s="321"/>
      <c r="N9" s="341"/>
      <c r="O9" s="114">
        <v>2015</v>
      </c>
      <c r="P9" s="325" t="s">
        <v>75</v>
      </c>
      <c r="Q9" s="327" t="s">
        <v>77</v>
      </c>
      <c r="R9" s="329" t="s">
        <v>147</v>
      </c>
      <c r="S9" s="335"/>
      <c r="U9" s="335"/>
      <c r="V9" s="335"/>
      <c r="W9" s="335"/>
      <c r="X9" s="339"/>
      <c r="Y9" s="340"/>
      <c r="AA9" s="335"/>
      <c r="AB9" s="335"/>
      <c r="AC9" s="335"/>
      <c r="AD9" s="339"/>
      <c r="AE9" s="340"/>
      <c r="AG9" s="339"/>
      <c r="AH9" s="340"/>
      <c r="AJ9" s="335"/>
      <c r="AK9" s="335"/>
      <c r="AL9" s="335"/>
      <c r="AM9" s="339"/>
      <c r="AN9" s="340"/>
      <c r="AP9" s="335"/>
      <c r="AQ9" s="335"/>
      <c r="AR9" s="335"/>
      <c r="AS9" s="339"/>
      <c r="AT9" s="340"/>
      <c r="AV9" s="339"/>
      <c r="AW9" s="340"/>
      <c r="AY9" s="339"/>
      <c r="AZ9" s="340"/>
      <c r="BB9" s="347"/>
      <c r="BC9" s="348"/>
    </row>
    <row r="10" spans="1:56" s="99" customFormat="1" ht="24.75" customHeight="1" thickBot="1">
      <c r="A10" s="87" t="s">
        <v>2</v>
      </c>
      <c r="B10" s="89" t="s">
        <v>3</v>
      </c>
      <c r="C10" s="89" t="s">
        <v>4</v>
      </c>
      <c r="D10" s="88" t="s">
        <v>5</v>
      </c>
      <c r="E10" s="90" t="s">
        <v>2</v>
      </c>
      <c r="F10" s="91" t="s">
        <v>3</v>
      </c>
      <c r="G10" s="92" t="s">
        <v>4</v>
      </c>
      <c r="H10" s="93" t="s">
        <v>5</v>
      </c>
      <c r="I10" s="333"/>
      <c r="J10" s="87" t="s">
        <v>2</v>
      </c>
      <c r="K10" s="89" t="s">
        <v>3</v>
      </c>
      <c r="L10" s="89" t="s">
        <v>4</v>
      </c>
      <c r="M10" s="88" t="s">
        <v>5</v>
      </c>
      <c r="N10" s="342"/>
      <c r="O10" s="115"/>
      <c r="P10" s="326"/>
      <c r="Q10" s="328"/>
      <c r="R10" s="330"/>
      <c r="S10" s="336"/>
      <c r="T10" s="98"/>
      <c r="U10" s="336"/>
      <c r="V10" s="336"/>
      <c r="W10" s="336"/>
      <c r="X10" s="86" t="s">
        <v>45</v>
      </c>
      <c r="Y10" s="284" t="s">
        <v>56</v>
      </c>
      <c r="Z10" s="98"/>
      <c r="AA10" s="336"/>
      <c r="AB10" s="336"/>
      <c r="AC10" s="336"/>
      <c r="AD10" s="86" t="s">
        <v>45</v>
      </c>
      <c r="AE10" s="284" t="s">
        <v>56</v>
      </c>
      <c r="AF10" s="98"/>
      <c r="AG10" s="86" t="s">
        <v>45</v>
      </c>
      <c r="AH10" s="52" t="s">
        <v>56</v>
      </c>
      <c r="AI10" s="98"/>
      <c r="AJ10" s="336"/>
      <c r="AK10" s="336"/>
      <c r="AL10" s="336"/>
      <c r="AM10" s="86" t="s">
        <v>45</v>
      </c>
      <c r="AN10" s="52" t="s">
        <v>56</v>
      </c>
      <c r="AO10" s="98"/>
      <c r="AP10" s="336"/>
      <c r="AQ10" s="336"/>
      <c r="AR10" s="336"/>
      <c r="AS10" s="86" t="s">
        <v>45</v>
      </c>
      <c r="AT10" s="52" t="s">
        <v>56</v>
      </c>
      <c r="AU10" s="98"/>
      <c r="AV10" s="51" t="s">
        <v>45</v>
      </c>
      <c r="AW10" s="52" t="s">
        <v>56</v>
      </c>
      <c r="AX10" s="98"/>
      <c r="AY10" s="75" t="s">
        <v>45</v>
      </c>
      <c r="AZ10" s="52" t="s">
        <v>56</v>
      </c>
      <c r="BA10" s="98"/>
      <c r="BB10" s="77" t="s">
        <v>45</v>
      </c>
      <c r="BC10" s="76" t="s">
        <v>56</v>
      </c>
      <c r="BD10" s="101"/>
    </row>
    <row r="11" spans="1:56" ht="30" customHeight="1">
      <c r="A11" s="31">
        <v>38</v>
      </c>
      <c r="B11" s="32"/>
      <c r="C11" s="32"/>
      <c r="D11" s="33"/>
      <c r="E11" s="34"/>
      <c r="F11" s="32"/>
      <c r="G11" s="35"/>
      <c r="H11" s="36"/>
      <c r="I11" s="37"/>
      <c r="J11" s="34"/>
      <c r="K11" s="102"/>
      <c r="L11" s="83"/>
      <c r="M11" s="33"/>
      <c r="N11" s="38" t="s">
        <v>6</v>
      </c>
      <c r="O11" s="65">
        <f>O12</f>
        <v>30750000</v>
      </c>
      <c r="P11" s="65">
        <f>P12</f>
        <v>32000000</v>
      </c>
      <c r="Q11" s="116">
        <f>Q12</f>
        <v>36933000</v>
      </c>
      <c r="R11" s="117">
        <f>R12</f>
        <v>41028000</v>
      </c>
      <c r="S11" s="65">
        <f>S12</f>
        <v>32000000</v>
      </c>
      <c r="T11" s="65"/>
      <c r="U11" s="65">
        <f>U12</f>
        <v>0</v>
      </c>
      <c r="V11" s="65">
        <f>V12</f>
        <v>225000</v>
      </c>
      <c r="W11" s="65">
        <f>W12</f>
        <v>5167000</v>
      </c>
      <c r="X11" s="65">
        <f>U11+V11+W11</f>
        <v>5392000</v>
      </c>
      <c r="Y11" s="175">
        <f>X11/(S11/100)</f>
        <v>16.85</v>
      </c>
      <c r="AA11" s="65">
        <f aca="true" t="shared" si="0" ref="AA11:AC12">AA12</f>
        <v>3533000</v>
      </c>
      <c r="AB11" s="65">
        <f t="shared" si="0"/>
        <v>2083000</v>
      </c>
      <c r="AC11" s="65">
        <f t="shared" si="0"/>
        <v>2083000</v>
      </c>
      <c r="AD11" s="65">
        <f>AA11+AB11+AC11</f>
        <v>7699000</v>
      </c>
      <c r="AE11" s="175">
        <f>AD11/(S11/100)</f>
        <v>24.059375</v>
      </c>
      <c r="AG11" s="65">
        <f>X11+AD11</f>
        <v>13091000</v>
      </c>
      <c r="AH11" s="65">
        <f>AG11/(S11/100)</f>
        <v>40.909375</v>
      </c>
      <c r="AJ11" s="65">
        <f aca="true" t="shared" si="1" ref="AJ11:AL12">AJ12</f>
        <v>3660000</v>
      </c>
      <c r="AK11" s="65">
        <f t="shared" si="1"/>
        <v>3660000</v>
      </c>
      <c r="AL11" s="65">
        <f t="shared" si="1"/>
        <v>3966000</v>
      </c>
      <c r="AM11" s="65">
        <f>AJ11+AK11+AL11</f>
        <v>11286000</v>
      </c>
      <c r="AN11" s="65">
        <f>AM11/(S11/100)</f>
        <v>35.26875</v>
      </c>
      <c r="AP11" s="65">
        <f aca="true" t="shared" si="2" ref="AP11:AR12">AP12</f>
        <v>2440000</v>
      </c>
      <c r="AQ11" s="65">
        <f t="shared" si="2"/>
        <v>2440000</v>
      </c>
      <c r="AR11" s="65">
        <f t="shared" si="2"/>
        <v>2743000</v>
      </c>
      <c r="AS11" s="65">
        <f>AP11+AQ11+AR11</f>
        <v>7623000</v>
      </c>
      <c r="AT11" s="65">
        <f>AS11/(S11/100)</f>
        <v>23.821875</v>
      </c>
      <c r="AV11" s="65">
        <f>AM11+AS11</f>
        <v>18909000</v>
      </c>
      <c r="AW11" s="65">
        <f>AV11/(S11/100)</f>
        <v>59.090625</v>
      </c>
      <c r="AY11" s="65">
        <f>AG11+AV11</f>
        <v>32000000</v>
      </c>
      <c r="AZ11" s="65">
        <f>AY11/(S11/100)</f>
        <v>100</v>
      </c>
      <c r="BB11" s="65">
        <f aca="true" t="shared" si="3" ref="BB11:BB74">S11-AY11</f>
        <v>0</v>
      </c>
      <c r="BC11" s="65">
        <f aca="true" t="shared" si="4" ref="BC11:BC74">BB11/(S11/100)</f>
        <v>0</v>
      </c>
      <c r="BD11" s="65">
        <f aca="true" t="shared" si="5" ref="BD11:BD74">S11-BB11</f>
        <v>32000000</v>
      </c>
    </row>
    <row r="12" spans="1:56" ht="30" customHeight="1">
      <c r="A12" s="12"/>
      <c r="B12" s="2">
        <v>10</v>
      </c>
      <c r="C12" s="3"/>
      <c r="D12" s="8"/>
      <c r="E12" s="7"/>
      <c r="F12" s="3"/>
      <c r="G12" s="4"/>
      <c r="H12" s="5"/>
      <c r="I12" s="6"/>
      <c r="J12" s="7"/>
      <c r="K12" s="27"/>
      <c r="L12" s="84"/>
      <c r="M12" s="8"/>
      <c r="N12" s="39" t="s">
        <v>7</v>
      </c>
      <c r="O12" s="48">
        <f>O13</f>
        <v>30750000</v>
      </c>
      <c r="P12" s="48">
        <f>P13</f>
        <v>32000000</v>
      </c>
      <c r="Q12" s="48">
        <f aca="true" t="shared" si="6" ref="Q12:W12">Q13</f>
        <v>36933000</v>
      </c>
      <c r="R12" s="48">
        <f t="shared" si="6"/>
        <v>41028000</v>
      </c>
      <c r="S12" s="48">
        <f>S13</f>
        <v>32000000</v>
      </c>
      <c r="T12" s="48"/>
      <c r="U12" s="48">
        <f t="shared" si="6"/>
        <v>0</v>
      </c>
      <c r="V12" s="48">
        <f t="shared" si="6"/>
        <v>225000</v>
      </c>
      <c r="W12" s="48">
        <f t="shared" si="6"/>
        <v>5167000</v>
      </c>
      <c r="X12" s="48">
        <f>U12+V12+W12</f>
        <v>5392000</v>
      </c>
      <c r="Y12" s="183">
        <f>X12/(S12/100)</f>
        <v>16.85</v>
      </c>
      <c r="AA12" s="48">
        <f t="shared" si="0"/>
        <v>3533000</v>
      </c>
      <c r="AB12" s="48">
        <f t="shared" si="0"/>
        <v>2083000</v>
      </c>
      <c r="AC12" s="48">
        <f t="shared" si="0"/>
        <v>2083000</v>
      </c>
      <c r="AD12" s="48">
        <f>AA12+AB12+AC12</f>
        <v>7699000</v>
      </c>
      <c r="AE12" s="183">
        <f>AD12/(S12/100)</f>
        <v>24.059375</v>
      </c>
      <c r="AG12" s="48">
        <f>X12+AD12</f>
        <v>13091000</v>
      </c>
      <c r="AH12" s="48">
        <f>AG12/(S12/100)</f>
        <v>40.909375</v>
      </c>
      <c r="AJ12" s="48">
        <f t="shared" si="1"/>
        <v>3660000</v>
      </c>
      <c r="AK12" s="48">
        <f t="shared" si="1"/>
        <v>3660000</v>
      </c>
      <c r="AL12" s="48">
        <f t="shared" si="1"/>
        <v>3966000</v>
      </c>
      <c r="AM12" s="48">
        <f>AJ12+AK12+AL12</f>
        <v>11286000</v>
      </c>
      <c r="AN12" s="48">
        <f>AM12/(S12/100)</f>
        <v>35.26875</v>
      </c>
      <c r="AP12" s="48">
        <f t="shared" si="2"/>
        <v>2440000</v>
      </c>
      <c r="AQ12" s="48">
        <f t="shared" si="2"/>
        <v>2440000</v>
      </c>
      <c r="AR12" s="48">
        <f t="shared" si="2"/>
        <v>2743000</v>
      </c>
      <c r="AS12" s="48">
        <f>AP12+AQ12+AR12</f>
        <v>7623000</v>
      </c>
      <c r="AT12" s="48">
        <f>AS12/(S12/100)</f>
        <v>23.821875</v>
      </c>
      <c r="AV12" s="48">
        <f>AM12+AS12</f>
        <v>18909000</v>
      </c>
      <c r="AW12" s="48">
        <f>AV12/(S12/100)</f>
        <v>59.090625</v>
      </c>
      <c r="AY12" s="48">
        <f>AG12+AV12</f>
        <v>32000000</v>
      </c>
      <c r="AZ12" s="48">
        <f>AY12/(S12/100)</f>
        <v>100</v>
      </c>
      <c r="BB12" s="48">
        <f t="shared" si="3"/>
        <v>0</v>
      </c>
      <c r="BC12" s="48">
        <f t="shared" si="4"/>
        <v>0</v>
      </c>
      <c r="BD12" s="48">
        <f t="shared" si="5"/>
        <v>32000000</v>
      </c>
    </row>
    <row r="13" spans="1:56" ht="30" customHeight="1">
      <c r="A13" s="12"/>
      <c r="B13" s="3"/>
      <c r="C13" s="13" t="s">
        <v>29</v>
      </c>
      <c r="D13" s="8"/>
      <c r="E13" s="7"/>
      <c r="F13" s="3"/>
      <c r="G13" s="4"/>
      <c r="H13" s="5"/>
      <c r="I13" s="6"/>
      <c r="J13" s="7"/>
      <c r="K13" s="27"/>
      <c r="L13" s="84"/>
      <c r="M13" s="8"/>
      <c r="N13" s="128" t="s">
        <v>63</v>
      </c>
      <c r="O13" s="129">
        <f>O14+O26+O45+O53+O61</f>
        <v>30750000</v>
      </c>
      <c r="P13" s="129">
        <f>P14+P26+P45+P53+P61</f>
        <v>32000000</v>
      </c>
      <c r="Q13" s="129">
        <f>Q14+Q26+Q45+Q53+Q61</f>
        <v>36933000</v>
      </c>
      <c r="R13" s="129">
        <f>R14+R26+R45+R53+R61</f>
        <v>41028000</v>
      </c>
      <c r="S13" s="129">
        <f>S14+S26+S45+S53+S61</f>
        <v>32000000</v>
      </c>
      <c r="T13" s="129"/>
      <c r="U13" s="129">
        <f>U14+U26+U45+U53+U61</f>
        <v>0</v>
      </c>
      <c r="V13" s="129">
        <f>V14+V26+V45+V53+V61</f>
        <v>225000</v>
      </c>
      <c r="W13" s="129">
        <f>W14+W26+W45+W53+W61</f>
        <v>5167000</v>
      </c>
      <c r="X13" s="129">
        <f aca="true" t="shared" si="7" ref="X13:X56">U13+V13+W13</f>
        <v>5392000</v>
      </c>
      <c r="Y13" s="184">
        <f aca="true" t="shared" si="8" ref="Y13:Y56">X13/(S13/100)</f>
        <v>16.85</v>
      </c>
      <c r="AA13" s="129">
        <f>AA14+AA26+AA45+AA53+AA61</f>
        <v>3533000</v>
      </c>
      <c r="AB13" s="129">
        <f>AB14+AB26+AB45+AB53+AB61</f>
        <v>2083000</v>
      </c>
      <c r="AC13" s="129">
        <f>AC14+AC26+AC45+AC53+AC61</f>
        <v>2083000</v>
      </c>
      <c r="AD13" s="129">
        <f aca="true" t="shared" si="9" ref="AD13:AD56">AA13+AB13+AC13</f>
        <v>7699000</v>
      </c>
      <c r="AE13" s="184">
        <f aca="true" t="shared" si="10" ref="AE13:AE56">AD13/(S13/100)</f>
        <v>24.059375</v>
      </c>
      <c r="AG13" s="129">
        <f aca="true" t="shared" si="11" ref="AG13:AG56">X13+AD13</f>
        <v>13091000</v>
      </c>
      <c r="AH13" s="129">
        <f aca="true" t="shared" si="12" ref="AH13:AH56">AG13/(S13/100)</f>
        <v>40.909375</v>
      </c>
      <c r="AJ13" s="129">
        <f>AJ14+AJ26+AJ45+AJ53+AJ61</f>
        <v>3660000</v>
      </c>
      <c r="AK13" s="129">
        <f>AK14+AK26+AK45+AK53+AK61</f>
        <v>3660000</v>
      </c>
      <c r="AL13" s="129">
        <f>AL14+AL26+AL45+AL53+AL61</f>
        <v>3966000</v>
      </c>
      <c r="AM13" s="129">
        <f aca="true" t="shared" si="13" ref="AM13:AM56">AJ13+AK13+AL13</f>
        <v>11286000</v>
      </c>
      <c r="AN13" s="129">
        <f aca="true" t="shared" si="14" ref="AN13:AN56">AM13/(S13/100)</f>
        <v>35.26875</v>
      </c>
      <c r="AP13" s="129">
        <f>AP14+AP26+AP45+AP53+AP61</f>
        <v>2440000</v>
      </c>
      <c r="AQ13" s="129">
        <f>AQ14+AQ26+AQ45+AQ53+AQ61</f>
        <v>2440000</v>
      </c>
      <c r="AR13" s="129">
        <f>AR14+AR26+AR45+AR53+AR61</f>
        <v>2743000</v>
      </c>
      <c r="AS13" s="129">
        <f aca="true" t="shared" si="15" ref="AS13:AS56">AP13+AQ13+AR13</f>
        <v>7623000</v>
      </c>
      <c r="AT13" s="129">
        <f aca="true" t="shared" si="16" ref="AT13:AT56">AS13/(S13/100)</f>
        <v>23.821875</v>
      </c>
      <c r="AV13" s="129">
        <f aca="true" t="shared" si="17" ref="AV13:AV56">AM13+AS13</f>
        <v>18909000</v>
      </c>
      <c r="AW13" s="129">
        <f aca="true" t="shared" si="18" ref="AW13:AW56">AV13/(S13/100)</f>
        <v>59.090625</v>
      </c>
      <c r="AY13" s="129">
        <f aca="true" t="shared" si="19" ref="AY13:AY56">AG13+AV13</f>
        <v>32000000</v>
      </c>
      <c r="AZ13" s="129">
        <f aca="true" t="shared" si="20" ref="AZ13:AZ56">AY13/(S13/100)</f>
        <v>100</v>
      </c>
      <c r="BB13" s="129">
        <f t="shared" si="3"/>
        <v>0</v>
      </c>
      <c r="BC13" s="129">
        <f t="shared" si="4"/>
        <v>0</v>
      </c>
      <c r="BD13" s="129">
        <f t="shared" si="5"/>
        <v>32000000</v>
      </c>
    </row>
    <row r="14" spans="1:56" ht="30" customHeight="1">
      <c r="A14" s="12"/>
      <c r="B14" s="3"/>
      <c r="C14" s="3"/>
      <c r="D14" s="14" t="s">
        <v>30</v>
      </c>
      <c r="E14" s="7"/>
      <c r="F14" s="3"/>
      <c r="G14" s="4"/>
      <c r="H14" s="5"/>
      <c r="I14" s="6"/>
      <c r="J14" s="7"/>
      <c r="K14" s="27"/>
      <c r="L14" s="84"/>
      <c r="M14" s="8"/>
      <c r="N14" s="121" t="s">
        <v>64</v>
      </c>
      <c r="O14" s="123">
        <f>O15</f>
        <v>4000000</v>
      </c>
      <c r="P14" s="123">
        <f>P15</f>
        <v>1500000</v>
      </c>
      <c r="Q14" s="124">
        <f>Q15</f>
        <v>2452000</v>
      </c>
      <c r="R14" s="125">
        <f>R15</f>
        <v>2724000</v>
      </c>
      <c r="S14" s="123">
        <f>S15</f>
        <v>1500000</v>
      </c>
      <c r="T14" s="123"/>
      <c r="U14" s="123">
        <f>U15</f>
        <v>0</v>
      </c>
      <c r="V14" s="123">
        <f>V15</f>
        <v>0</v>
      </c>
      <c r="W14" s="123">
        <f>W15</f>
        <v>50000</v>
      </c>
      <c r="X14" s="123">
        <f t="shared" si="7"/>
        <v>50000</v>
      </c>
      <c r="Y14" s="177">
        <f t="shared" si="8"/>
        <v>3.3333333333333335</v>
      </c>
      <c r="AA14" s="123">
        <f aca="true" t="shared" si="21" ref="AA14:AC19">AA15</f>
        <v>1450000</v>
      </c>
      <c r="AB14" s="123">
        <f t="shared" si="21"/>
        <v>0</v>
      </c>
      <c r="AC14" s="123">
        <f t="shared" si="21"/>
        <v>0</v>
      </c>
      <c r="AD14" s="123">
        <f t="shared" si="9"/>
        <v>1450000</v>
      </c>
      <c r="AE14" s="177">
        <f t="shared" si="10"/>
        <v>96.66666666666667</v>
      </c>
      <c r="AG14" s="123">
        <f t="shared" si="11"/>
        <v>1500000</v>
      </c>
      <c r="AH14" s="123">
        <f t="shared" si="12"/>
        <v>100</v>
      </c>
      <c r="AJ14" s="123">
        <f aca="true" t="shared" si="22" ref="AJ14:AL19">AJ15</f>
        <v>0</v>
      </c>
      <c r="AK14" s="123">
        <f t="shared" si="22"/>
        <v>0</v>
      </c>
      <c r="AL14" s="123">
        <f t="shared" si="22"/>
        <v>0</v>
      </c>
      <c r="AM14" s="123">
        <f t="shared" si="13"/>
        <v>0</v>
      </c>
      <c r="AN14" s="123">
        <f t="shared" si="14"/>
        <v>0</v>
      </c>
      <c r="AP14" s="123">
        <f aca="true" t="shared" si="23" ref="AP14:AR19">AP15</f>
        <v>0</v>
      </c>
      <c r="AQ14" s="123">
        <f t="shared" si="23"/>
        <v>0</v>
      </c>
      <c r="AR14" s="123">
        <f t="shared" si="23"/>
        <v>0</v>
      </c>
      <c r="AS14" s="123">
        <f t="shared" si="15"/>
        <v>0</v>
      </c>
      <c r="AT14" s="123">
        <f t="shared" si="16"/>
        <v>0</v>
      </c>
      <c r="AV14" s="123">
        <f t="shared" si="17"/>
        <v>0</v>
      </c>
      <c r="AW14" s="123">
        <f t="shared" si="18"/>
        <v>0</v>
      </c>
      <c r="AY14" s="123">
        <f t="shared" si="19"/>
        <v>1500000</v>
      </c>
      <c r="AZ14" s="123">
        <f t="shared" si="20"/>
        <v>100</v>
      </c>
      <c r="BB14" s="123">
        <f t="shared" si="3"/>
        <v>0</v>
      </c>
      <c r="BC14" s="123">
        <f t="shared" si="4"/>
        <v>0</v>
      </c>
      <c r="BD14" s="123">
        <f t="shared" si="5"/>
        <v>1500000</v>
      </c>
    </row>
    <row r="15" spans="1:56" ht="30" customHeight="1">
      <c r="A15" s="12"/>
      <c r="B15" s="3"/>
      <c r="C15" s="3"/>
      <c r="D15" s="8"/>
      <c r="E15" s="1" t="s">
        <v>29</v>
      </c>
      <c r="F15" s="3"/>
      <c r="G15" s="4"/>
      <c r="H15" s="5"/>
      <c r="I15" s="6"/>
      <c r="J15" s="7"/>
      <c r="K15" s="27"/>
      <c r="L15" s="84"/>
      <c r="M15" s="8"/>
      <c r="N15" s="39" t="s">
        <v>8</v>
      </c>
      <c r="O15" s="68">
        <f aca="true" t="shared" si="24" ref="O15:W19">O16</f>
        <v>4000000</v>
      </c>
      <c r="P15" s="68">
        <f t="shared" si="24"/>
        <v>1500000</v>
      </c>
      <c r="Q15" s="68">
        <f t="shared" si="24"/>
        <v>2452000</v>
      </c>
      <c r="R15" s="68">
        <f t="shared" si="24"/>
        <v>2724000</v>
      </c>
      <c r="S15" s="68">
        <f>S16</f>
        <v>1500000</v>
      </c>
      <c r="T15" s="68"/>
      <c r="U15" s="68">
        <f t="shared" si="24"/>
        <v>0</v>
      </c>
      <c r="V15" s="68">
        <f t="shared" si="24"/>
        <v>0</v>
      </c>
      <c r="W15" s="68">
        <f t="shared" si="24"/>
        <v>50000</v>
      </c>
      <c r="X15" s="68">
        <f t="shared" si="7"/>
        <v>50000</v>
      </c>
      <c r="Y15" s="180">
        <f t="shared" si="8"/>
        <v>3.3333333333333335</v>
      </c>
      <c r="AA15" s="68">
        <f t="shared" si="21"/>
        <v>1450000</v>
      </c>
      <c r="AB15" s="68">
        <f t="shared" si="21"/>
        <v>0</v>
      </c>
      <c r="AC15" s="68">
        <f t="shared" si="21"/>
        <v>0</v>
      </c>
      <c r="AD15" s="68">
        <f t="shared" si="9"/>
        <v>1450000</v>
      </c>
      <c r="AE15" s="180">
        <f t="shared" si="10"/>
        <v>96.66666666666667</v>
      </c>
      <c r="AG15" s="68">
        <f t="shared" si="11"/>
        <v>1500000</v>
      </c>
      <c r="AH15" s="68">
        <f t="shared" si="12"/>
        <v>100</v>
      </c>
      <c r="AJ15" s="68">
        <f t="shared" si="22"/>
        <v>0</v>
      </c>
      <c r="AK15" s="68">
        <f t="shared" si="22"/>
        <v>0</v>
      </c>
      <c r="AL15" s="68">
        <f t="shared" si="22"/>
        <v>0</v>
      </c>
      <c r="AM15" s="68">
        <f t="shared" si="13"/>
        <v>0</v>
      </c>
      <c r="AN15" s="68">
        <f t="shared" si="14"/>
        <v>0</v>
      </c>
      <c r="AP15" s="68">
        <f t="shared" si="23"/>
        <v>0</v>
      </c>
      <c r="AQ15" s="68">
        <f t="shared" si="23"/>
        <v>0</v>
      </c>
      <c r="AR15" s="68">
        <f t="shared" si="23"/>
        <v>0</v>
      </c>
      <c r="AS15" s="68">
        <f t="shared" si="15"/>
        <v>0</v>
      </c>
      <c r="AT15" s="68">
        <f t="shared" si="16"/>
        <v>0</v>
      </c>
      <c r="AV15" s="68">
        <f t="shared" si="17"/>
        <v>0</v>
      </c>
      <c r="AW15" s="68">
        <f t="shared" si="18"/>
        <v>0</v>
      </c>
      <c r="AY15" s="68">
        <f t="shared" si="19"/>
        <v>1500000</v>
      </c>
      <c r="AZ15" s="68">
        <f t="shared" si="20"/>
        <v>100</v>
      </c>
      <c r="BB15" s="68">
        <f t="shared" si="3"/>
        <v>0</v>
      </c>
      <c r="BC15" s="68">
        <f t="shared" si="4"/>
        <v>0</v>
      </c>
      <c r="BD15" s="68">
        <f t="shared" si="5"/>
        <v>1500000</v>
      </c>
    </row>
    <row r="16" spans="1:56" ht="30" customHeight="1">
      <c r="A16" s="12"/>
      <c r="B16" s="3"/>
      <c r="C16" s="3"/>
      <c r="D16" s="8"/>
      <c r="E16" s="7"/>
      <c r="F16" s="17">
        <v>8</v>
      </c>
      <c r="G16" s="4"/>
      <c r="H16" s="5"/>
      <c r="I16" s="6"/>
      <c r="J16" s="7"/>
      <c r="K16" s="27"/>
      <c r="L16" s="84"/>
      <c r="M16" s="8"/>
      <c r="N16" s="30" t="s">
        <v>9</v>
      </c>
      <c r="O16" s="66">
        <f t="shared" si="24"/>
        <v>4000000</v>
      </c>
      <c r="P16" s="66">
        <f t="shared" si="24"/>
        <v>1500000</v>
      </c>
      <c r="Q16" s="119">
        <f>Q17</f>
        <v>2452000</v>
      </c>
      <c r="R16" s="120">
        <f>R17</f>
        <v>2724000</v>
      </c>
      <c r="S16" s="66">
        <f>S17</f>
        <v>1500000</v>
      </c>
      <c r="T16" s="66"/>
      <c r="U16" s="66">
        <f>U17</f>
        <v>0</v>
      </c>
      <c r="V16" s="66">
        <f>V17</f>
        <v>0</v>
      </c>
      <c r="W16" s="66">
        <f>W17</f>
        <v>50000</v>
      </c>
      <c r="X16" s="66">
        <f t="shared" si="7"/>
        <v>50000</v>
      </c>
      <c r="Y16" s="176">
        <f t="shared" si="8"/>
        <v>3.3333333333333335</v>
      </c>
      <c r="AA16" s="66">
        <f t="shared" si="21"/>
        <v>1450000</v>
      </c>
      <c r="AB16" s="66">
        <f t="shared" si="21"/>
        <v>0</v>
      </c>
      <c r="AC16" s="66">
        <f t="shared" si="21"/>
        <v>0</v>
      </c>
      <c r="AD16" s="66">
        <f t="shared" si="9"/>
        <v>1450000</v>
      </c>
      <c r="AE16" s="176">
        <f t="shared" si="10"/>
        <v>96.66666666666667</v>
      </c>
      <c r="AG16" s="66">
        <f t="shared" si="11"/>
        <v>1500000</v>
      </c>
      <c r="AH16" s="66">
        <f t="shared" si="12"/>
        <v>100</v>
      </c>
      <c r="AJ16" s="66">
        <f t="shared" si="22"/>
        <v>0</v>
      </c>
      <c r="AK16" s="66">
        <f t="shared" si="22"/>
        <v>0</v>
      </c>
      <c r="AL16" s="66">
        <f t="shared" si="22"/>
        <v>0</v>
      </c>
      <c r="AM16" s="66">
        <f t="shared" si="13"/>
        <v>0</v>
      </c>
      <c r="AN16" s="66">
        <f t="shared" si="14"/>
        <v>0</v>
      </c>
      <c r="AP16" s="66">
        <f t="shared" si="23"/>
        <v>0</v>
      </c>
      <c r="AQ16" s="66">
        <f t="shared" si="23"/>
        <v>0</v>
      </c>
      <c r="AR16" s="66">
        <f t="shared" si="23"/>
        <v>0</v>
      </c>
      <c r="AS16" s="66">
        <f t="shared" si="15"/>
        <v>0</v>
      </c>
      <c r="AT16" s="66">
        <f t="shared" si="16"/>
        <v>0</v>
      </c>
      <c r="AV16" s="66">
        <f t="shared" si="17"/>
        <v>0</v>
      </c>
      <c r="AW16" s="66">
        <f t="shared" si="18"/>
        <v>0</v>
      </c>
      <c r="AY16" s="66">
        <f t="shared" si="19"/>
        <v>1500000</v>
      </c>
      <c r="AZ16" s="66">
        <f t="shared" si="20"/>
        <v>100</v>
      </c>
      <c r="BB16" s="66">
        <f t="shared" si="3"/>
        <v>0</v>
      </c>
      <c r="BC16" s="66">
        <f t="shared" si="4"/>
        <v>0</v>
      </c>
      <c r="BD16" s="66">
        <f t="shared" si="5"/>
        <v>1500000</v>
      </c>
    </row>
    <row r="17" spans="1:56" ht="30" customHeight="1">
      <c r="A17" s="12"/>
      <c r="B17" s="3"/>
      <c r="C17" s="3"/>
      <c r="D17" s="8"/>
      <c r="E17" s="7"/>
      <c r="F17" s="3"/>
      <c r="G17" s="21">
        <v>8</v>
      </c>
      <c r="H17" s="22"/>
      <c r="I17" s="6"/>
      <c r="J17" s="7"/>
      <c r="K17" s="27"/>
      <c r="L17" s="84"/>
      <c r="M17" s="8"/>
      <c r="N17" s="30" t="s">
        <v>9</v>
      </c>
      <c r="O17" s="66">
        <f t="shared" si="24"/>
        <v>4000000</v>
      </c>
      <c r="P17" s="66">
        <f t="shared" si="24"/>
        <v>1500000</v>
      </c>
      <c r="Q17" s="66">
        <f t="shared" si="24"/>
        <v>2452000</v>
      </c>
      <c r="R17" s="66">
        <f t="shared" si="24"/>
        <v>2724000</v>
      </c>
      <c r="S17" s="66">
        <f>S18</f>
        <v>1500000</v>
      </c>
      <c r="T17" s="66"/>
      <c r="U17" s="66">
        <f t="shared" si="24"/>
        <v>0</v>
      </c>
      <c r="V17" s="66">
        <f t="shared" si="24"/>
        <v>0</v>
      </c>
      <c r="W17" s="66">
        <f t="shared" si="24"/>
        <v>50000</v>
      </c>
      <c r="X17" s="66">
        <f t="shared" si="7"/>
        <v>50000</v>
      </c>
      <c r="Y17" s="176">
        <f t="shared" si="8"/>
        <v>3.3333333333333335</v>
      </c>
      <c r="AA17" s="66">
        <f t="shared" si="21"/>
        <v>1450000</v>
      </c>
      <c r="AB17" s="66">
        <f t="shared" si="21"/>
        <v>0</v>
      </c>
      <c r="AC17" s="66">
        <f t="shared" si="21"/>
        <v>0</v>
      </c>
      <c r="AD17" s="66">
        <f t="shared" si="9"/>
        <v>1450000</v>
      </c>
      <c r="AE17" s="176">
        <f t="shared" si="10"/>
        <v>96.66666666666667</v>
      </c>
      <c r="AG17" s="66">
        <f t="shared" si="11"/>
        <v>1500000</v>
      </c>
      <c r="AH17" s="66">
        <f t="shared" si="12"/>
        <v>100</v>
      </c>
      <c r="AJ17" s="66">
        <f t="shared" si="22"/>
        <v>0</v>
      </c>
      <c r="AK17" s="66">
        <f t="shared" si="22"/>
        <v>0</v>
      </c>
      <c r="AL17" s="66">
        <f t="shared" si="22"/>
        <v>0</v>
      </c>
      <c r="AM17" s="66">
        <f t="shared" si="13"/>
        <v>0</v>
      </c>
      <c r="AN17" s="66">
        <f t="shared" si="14"/>
        <v>0</v>
      </c>
      <c r="AP17" s="66">
        <f t="shared" si="23"/>
        <v>0</v>
      </c>
      <c r="AQ17" s="66">
        <f t="shared" si="23"/>
        <v>0</v>
      </c>
      <c r="AR17" s="66">
        <f t="shared" si="23"/>
        <v>0</v>
      </c>
      <c r="AS17" s="66">
        <f t="shared" si="15"/>
        <v>0</v>
      </c>
      <c r="AT17" s="66">
        <f t="shared" si="16"/>
        <v>0</v>
      </c>
      <c r="AV17" s="66">
        <f t="shared" si="17"/>
        <v>0</v>
      </c>
      <c r="AW17" s="66">
        <f t="shared" si="18"/>
        <v>0</v>
      </c>
      <c r="AY17" s="66">
        <f t="shared" si="19"/>
        <v>1500000</v>
      </c>
      <c r="AZ17" s="66">
        <f t="shared" si="20"/>
        <v>100</v>
      </c>
      <c r="BB17" s="66">
        <f t="shared" si="3"/>
        <v>0</v>
      </c>
      <c r="BC17" s="66">
        <f t="shared" si="4"/>
        <v>0</v>
      </c>
      <c r="BD17" s="66">
        <f t="shared" si="5"/>
        <v>1500000</v>
      </c>
    </row>
    <row r="18" spans="1:56" ht="30" customHeight="1">
      <c r="A18" s="12"/>
      <c r="B18" s="3"/>
      <c r="C18" s="3"/>
      <c r="D18" s="8"/>
      <c r="E18" s="7"/>
      <c r="F18" s="3"/>
      <c r="G18" s="21"/>
      <c r="H18" s="62" t="s">
        <v>52</v>
      </c>
      <c r="I18" s="6"/>
      <c r="J18" s="7"/>
      <c r="K18" s="27"/>
      <c r="L18" s="84"/>
      <c r="M18" s="8"/>
      <c r="N18" s="30" t="s">
        <v>9</v>
      </c>
      <c r="O18" s="66">
        <f t="shared" si="24"/>
        <v>4000000</v>
      </c>
      <c r="P18" s="66">
        <f t="shared" si="24"/>
        <v>1500000</v>
      </c>
      <c r="Q18" s="66">
        <f t="shared" si="24"/>
        <v>2452000</v>
      </c>
      <c r="R18" s="66">
        <f t="shared" si="24"/>
        <v>2724000</v>
      </c>
      <c r="S18" s="66">
        <f>S19</f>
        <v>1500000</v>
      </c>
      <c r="T18" s="66"/>
      <c r="U18" s="66">
        <f t="shared" si="24"/>
        <v>0</v>
      </c>
      <c r="V18" s="66">
        <f t="shared" si="24"/>
        <v>0</v>
      </c>
      <c r="W18" s="66">
        <f t="shared" si="24"/>
        <v>50000</v>
      </c>
      <c r="X18" s="66">
        <f t="shared" si="7"/>
        <v>50000</v>
      </c>
      <c r="Y18" s="176">
        <f t="shared" si="8"/>
        <v>3.3333333333333335</v>
      </c>
      <c r="AA18" s="66">
        <f t="shared" si="21"/>
        <v>1450000</v>
      </c>
      <c r="AB18" s="66">
        <f t="shared" si="21"/>
        <v>0</v>
      </c>
      <c r="AC18" s="66">
        <f t="shared" si="21"/>
        <v>0</v>
      </c>
      <c r="AD18" s="66">
        <f t="shared" si="9"/>
        <v>1450000</v>
      </c>
      <c r="AE18" s="176">
        <f t="shared" si="10"/>
        <v>96.66666666666667</v>
      </c>
      <c r="AG18" s="66">
        <f t="shared" si="11"/>
        <v>1500000</v>
      </c>
      <c r="AH18" s="66">
        <f t="shared" si="12"/>
        <v>100</v>
      </c>
      <c r="AJ18" s="66">
        <f t="shared" si="22"/>
        <v>0</v>
      </c>
      <c r="AK18" s="66">
        <f t="shared" si="22"/>
        <v>0</v>
      </c>
      <c r="AL18" s="66">
        <f t="shared" si="22"/>
        <v>0</v>
      </c>
      <c r="AM18" s="66">
        <f t="shared" si="13"/>
        <v>0</v>
      </c>
      <c r="AN18" s="66">
        <f t="shared" si="14"/>
        <v>0</v>
      </c>
      <c r="AP18" s="66">
        <f t="shared" si="23"/>
        <v>0</v>
      </c>
      <c r="AQ18" s="66">
        <f t="shared" si="23"/>
        <v>0</v>
      </c>
      <c r="AR18" s="66">
        <f t="shared" si="23"/>
        <v>0</v>
      </c>
      <c r="AS18" s="66">
        <f t="shared" si="15"/>
        <v>0</v>
      </c>
      <c r="AT18" s="66">
        <f t="shared" si="16"/>
        <v>0</v>
      </c>
      <c r="AV18" s="66">
        <f t="shared" si="17"/>
        <v>0</v>
      </c>
      <c r="AW18" s="66">
        <f t="shared" si="18"/>
        <v>0</v>
      </c>
      <c r="AY18" s="66">
        <f t="shared" si="19"/>
        <v>1500000</v>
      </c>
      <c r="AZ18" s="66">
        <f t="shared" si="20"/>
        <v>100</v>
      </c>
      <c r="BB18" s="66">
        <f t="shared" si="3"/>
        <v>0</v>
      </c>
      <c r="BC18" s="66">
        <f t="shared" si="4"/>
        <v>0</v>
      </c>
      <c r="BD18" s="66">
        <f t="shared" si="5"/>
        <v>1500000</v>
      </c>
    </row>
    <row r="19" spans="1:56" ht="30" customHeight="1">
      <c r="A19" s="12"/>
      <c r="B19" s="3"/>
      <c r="C19" s="3"/>
      <c r="D19" s="8"/>
      <c r="E19" s="7"/>
      <c r="F19" s="3"/>
      <c r="G19" s="21"/>
      <c r="H19" s="62"/>
      <c r="I19" s="23">
        <v>2</v>
      </c>
      <c r="J19" s="7"/>
      <c r="K19" s="27"/>
      <c r="L19" s="84"/>
      <c r="M19" s="8"/>
      <c r="N19" s="29" t="s">
        <v>61</v>
      </c>
      <c r="O19" s="45">
        <f t="shared" si="24"/>
        <v>4000000</v>
      </c>
      <c r="P19" s="45">
        <f t="shared" si="24"/>
        <v>1500000</v>
      </c>
      <c r="Q19" s="126">
        <f t="shared" si="24"/>
        <v>2452000</v>
      </c>
      <c r="R19" s="127">
        <f t="shared" si="24"/>
        <v>2724000</v>
      </c>
      <c r="S19" s="45">
        <f t="shared" si="24"/>
        <v>1500000</v>
      </c>
      <c r="T19" s="45"/>
      <c r="U19" s="45">
        <f t="shared" si="24"/>
        <v>0</v>
      </c>
      <c r="V19" s="45">
        <f t="shared" si="24"/>
        <v>0</v>
      </c>
      <c r="W19" s="45">
        <f t="shared" si="24"/>
        <v>50000</v>
      </c>
      <c r="X19" s="45">
        <f t="shared" si="7"/>
        <v>50000</v>
      </c>
      <c r="Y19" s="285">
        <f t="shared" si="8"/>
        <v>3.3333333333333335</v>
      </c>
      <c r="AA19" s="45">
        <f t="shared" si="21"/>
        <v>1450000</v>
      </c>
      <c r="AB19" s="45">
        <f t="shared" si="21"/>
        <v>0</v>
      </c>
      <c r="AC19" s="45">
        <f t="shared" si="21"/>
        <v>0</v>
      </c>
      <c r="AD19" s="45">
        <f t="shared" si="9"/>
        <v>1450000</v>
      </c>
      <c r="AE19" s="285">
        <f t="shared" si="10"/>
        <v>96.66666666666667</v>
      </c>
      <c r="AG19" s="45">
        <f t="shared" si="11"/>
        <v>1500000</v>
      </c>
      <c r="AH19" s="45">
        <f t="shared" si="12"/>
        <v>100</v>
      </c>
      <c r="AJ19" s="45">
        <f t="shared" si="22"/>
        <v>0</v>
      </c>
      <c r="AK19" s="45">
        <f t="shared" si="22"/>
        <v>0</v>
      </c>
      <c r="AL19" s="45">
        <f t="shared" si="22"/>
        <v>0</v>
      </c>
      <c r="AM19" s="45">
        <f t="shared" si="13"/>
        <v>0</v>
      </c>
      <c r="AN19" s="45">
        <f t="shared" si="14"/>
        <v>0</v>
      </c>
      <c r="AP19" s="45">
        <f t="shared" si="23"/>
        <v>0</v>
      </c>
      <c r="AQ19" s="45">
        <f t="shared" si="23"/>
        <v>0</v>
      </c>
      <c r="AR19" s="45">
        <f t="shared" si="23"/>
        <v>0</v>
      </c>
      <c r="AS19" s="45">
        <f t="shared" si="15"/>
        <v>0</v>
      </c>
      <c r="AT19" s="45">
        <f t="shared" si="16"/>
        <v>0</v>
      </c>
      <c r="AV19" s="45">
        <f t="shared" si="17"/>
        <v>0</v>
      </c>
      <c r="AW19" s="45">
        <f t="shared" si="18"/>
        <v>0</v>
      </c>
      <c r="AY19" s="45">
        <f t="shared" si="19"/>
        <v>1500000</v>
      </c>
      <c r="AZ19" s="45">
        <f t="shared" si="20"/>
        <v>100</v>
      </c>
      <c r="BB19" s="45">
        <f t="shared" si="3"/>
        <v>0</v>
      </c>
      <c r="BC19" s="45">
        <f t="shared" si="4"/>
        <v>0</v>
      </c>
      <c r="BD19" s="45">
        <f t="shared" si="5"/>
        <v>1500000</v>
      </c>
    </row>
    <row r="20" spans="1:56" ht="30" customHeight="1">
      <c r="A20" s="12"/>
      <c r="B20" s="3"/>
      <c r="C20" s="3"/>
      <c r="D20" s="8"/>
      <c r="E20" s="7"/>
      <c r="F20" s="3"/>
      <c r="G20" s="4"/>
      <c r="H20" s="5"/>
      <c r="I20" s="6"/>
      <c r="J20" s="24" t="s">
        <v>32</v>
      </c>
      <c r="K20" s="27"/>
      <c r="L20" s="84"/>
      <c r="M20" s="8"/>
      <c r="N20" s="30" t="s">
        <v>10</v>
      </c>
      <c r="O20" s="66">
        <f>O21+O22+O23+O24+O25</f>
        <v>4000000</v>
      </c>
      <c r="P20" s="66">
        <f>P21+P22+P23+P24+P25</f>
        <v>1500000</v>
      </c>
      <c r="Q20" s="119">
        <f>Q21+Q22+Q23+Q24+Q25</f>
        <v>2452000</v>
      </c>
      <c r="R20" s="120">
        <f>R21+R22+R23+R24+R25</f>
        <v>2724000</v>
      </c>
      <c r="S20" s="66">
        <f>S21+S22+S23+S24+S25</f>
        <v>1500000</v>
      </c>
      <c r="T20" s="66"/>
      <c r="U20" s="66">
        <f>U21+U22+U23+U24+U25</f>
        <v>0</v>
      </c>
      <c r="V20" s="66">
        <f>V21+V22+V23+V24+V25</f>
        <v>0</v>
      </c>
      <c r="W20" s="66">
        <f>W21+W22+W23+W24+W25</f>
        <v>50000</v>
      </c>
      <c r="X20" s="66">
        <f t="shared" si="7"/>
        <v>50000</v>
      </c>
      <c r="Y20" s="176">
        <f t="shared" si="8"/>
        <v>3.3333333333333335</v>
      </c>
      <c r="AA20" s="66">
        <f>AA21+AA22+AA23+AA24+AA25</f>
        <v>1450000</v>
      </c>
      <c r="AB20" s="66">
        <f>AB21+AB22+AB23+AB24+AB25</f>
        <v>0</v>
      </c>
      <c r="AC20" s="66">
        <f>AC21+AC22+AC23+AC24+AC25</f>
        <v>0</v>
      </c>
      <c r="AD20" s="66">
        <f t="shared" si="9"/>
        <v>1450000</v>
      </c>
      <c r="AE20" s="176">
        <f t="shared" si="10"/>
        <v>96.66666666666667</v>
      </c>
      <c r="AG20" s="66">
        <f t="shared" si="11"/>
        <v>1500000</v>
      </c>
      <c r="AH20" s="66">
        <f t="shared" si="12"/>
        <v>100</v>
      </c>
      <c r="AJ20" s="66">
        <f>AJ21+AJ22+AJ23+AJ24+AJ25</f>
        <v>0</v>
      </c>
      <c r="AK20" s="66">
        <f>AK21+AK22+AK23+AK24+AK25</f>
        <v>0</v>
      </c>
      <c r="AL20" s="66">
        <f>AL21+AL22+AL23+AL24+AL25</f>
        <v>0</v>
      </c>
      <c r="AM20" s="66">
        <f t="shared" si="13"/>
        <v>0</v>
      </c>
      <c r="AN20" s="66">
        <f t="shared" si="14"/>
        <v>0</v>
      </c>
      <c r="AP20" s="66">
        <f>AP21+AP22+AP23+AP24+AP25</f>
        <v>0</v>
      </c>
      <c r="AQ20" s="66">
        <f>AQ21+AQ22+AQ23+AQ24+AQ25</f>
        <v>0</v>
      </c>
      <c r="AR20" s="66">
        <f>AR21+AR22+AR23+AR24+AR25</f>
        <v>0</v>
      </c>
      <c r="AS20" s="66">
        <f t="shared" si="15"/>
        <v>0</v>
      </c>
      <c r="AT20" s="66">
        <f t="shared" si="16"/>
        <v>0</v>
      </c>
      <c r="AV20" s="66">
        <f t="shared" si="17"/>
        <v>0</v>
      </c>
      <c r="AW20" s="66">
        <f t="shared" si="18"/>
        <v>0</v>
      </c>
      <c r="AY20" s="66">
        <f t="shared" si="19"/>
        <v>1500000</v>
      </c>
      <c r="AZ20" s="66">
        <f t="shared" si="20"/>
        <v>100</v>
      </c>
      <c r="BB20" s="66">
        <f t="shared" si="3"/>
        <v>0</v>
      </c>
      <c r="BC20" s="66">
        <f t="shared" si="4"/>
        <v>0</v>
      </c>
      <c r="BD20" s="66">
        <f t="shared" si="5"/>
        <v>1500000</v>
      </c>
    </row>
    <row r="21" spans="1:57" ht="30" customHeight="1">
      <c r="A21" s="12"/>
      <c r="B21" s="3"/>
      <c r="C21" s="3"/>
      <c r="D21" s="8"/>
      <c r="E21" s="7"/>
      <c r="F21" s="3"/>
      <c r="G21" s="4"/>
      <c r="H21" s="5"/>
      <c r="I21" s="6"/>
      <c r="J21" s="7"/>
      <c r="K21" s="53">
        <v>1</v>
      </c>
      <c r="L21" s="84"/>
      <c r="M21" s="8"/>
      <c r="N21" s="40" t="s">
        <v>11</v>
      </c>
      <c r="O21" s="67">
        <v>100000</v>
      </c>
      <c r="P21" s="67">
        <v>1100000</v>
      </c>
      <c r="Q21" s="49">
        <v>2052000</v>
      </c>
      <c r="R21" s="50">
        <v>2324000</v>
      </c>
      <c r="S21" s="67">
        <v>1100000</v>
      </c>
      <c r="T21" s="67"/>
      <c r="U21" s="67"/>
      <c r="V21" s="67"/>
      <c r="W21" s="67">
        <v>20000</v>
      </c>
      <c r="X21" s="67">
        <f t="shared" si="7"/>
        <v>20000</v>
      </c>
      <c r="Y21" s="179">
        <f t="shared" si="8"/>
        <v>1.8181818181818181</v>
      </c>
      <c r="AA21" s="67">
        <v>1080000</v>
      </c>
      <c r="AB21" s="67"/>
      <c r="AC21" s="67"/>
      <c r="AD21" s="67">
        <f t="shared" si="9"/>
        <v>1080000</v>
      </c>
      <c r="AE21" s="179">
        <f t="shared" si="10"/>
        <v>98.18181818181819</v>
      </c>
      <c r="AG21" s="67">
        <f t="shared" si="11"/>
        <v>1100000</v>
      </c>
      <c r="AH21" s="67">
        <f t="shared" si="12"/>
        <v>100</v>
      </c>
      <c r="AJ21" s="67"/>
      <c r="AK21" s="67"/>
      <c r="AL21" s="67"/>
      <c r="AM21" s="67">
        <f t="shared" si="13"/>
        <v>0</v>
      </c>
      <c r="AN21" s="67">
        <f t="shared" si="14"/>
        <v>0</v>
      </c>
      <c r="AP21" s="67"/>
      <c r="AQ21" s="67"/>
      <c r="AR21" s="67"/>
      <c r="AS21" s="67">
        <f t="shared" si="15"/>
        <v>0</v>
      </c>
      <c r="AT21" s="67">
        <f t="shared" si="16"/>
        <v>0</v>
      </c>
      <c r="AV21" s="67">
        <f t="shared" si="17"/>
        <v>0</v>
      </c>
      <c r="AW21" s="67">
        <f t="shared" si="18"/>
        <v>0</v>
      </c>
      <c r="AY21" s="67">
        <f t="shared" si="19"/>
        <v>1100000</v>
      </c>
      <c r="AZ21" s="67">
        <f t="shared" si="20"/>
        <v>100</v>
      </c>
      <c r="BB21" s="67">
        <f t="shared" si="3"/>
        <v>0</v>
      </c>
      <c r="BC21" s="67">
        <f t="shared" si="4"/>
        <v>0</v>
      </c>
      <c r="BD21" s="67">
        <f t="shared" si="5"/>
        <v>1100000</v>
      </c>
      <c r="BE21" s="173"/>
    </row>
    <row r="22" spans="1:57" ht="30" customHeight="1">
      <c r="A22" s="12"/>
      <c r="B22" s="3"/>
      <c r="C22" s="3"/>
      <c r="D22" s="8"/>
      <c r="E22" s="7"/>
      <c r="F22" s="3"/>
      <c r="G22" s="4"/>
      <c r="H22" s="5"/>
      <c r="I22" s="6"/>
      <c r="J22" s="7"/>
      <c r="K22" s="53">
        <v>2</v>
      </c>
      <c r="L22" s="84"/>
      <c r="M22" s="8"/>
      <c r="N22" s="40" t="s">
        <v>12</v>
      </c>
      <c r="O22" s="67">
        <v>20000</v>
      </c>
      <c r="P22" s="67">
        <v>150000</v>
      </c>
      <c r="Q22" s="49">
        <v>150000</v>
      </c>
      <c r="R22" s="50">
        <v>150000</v>
      </c>
      <c r="S22" s="67">
        <v>150000</v>
      </c>
      <c r="T22" s="67"/>
      <c r="U22" s="67"/>
      <c r="V22" s="67"/>
      <c r="W22" s="67">
        <v>4000</v>
      </c>
      <c r="X22" s="67">
        <f t="shared" si="7"/>
        <v>4000</v>
      </c>
      <c r="Y22" s="179">
        <f t="shared" si="8"/>
        <v>2.6666666666666665</v>
      </c>
      <c r="AA22" s="67">
        <v>146000</v>
      </c>
      <c r="AB22" s="67"/>
      <c r="AC22" s="67"/>
      <c r="AD22" s="67">
        <f t="shared" si="9"/>
        <v>146000</v>
      </c>
      <c r="AE22" s="179">
        <f t="shared" si="10"/>
        <v>97.33333333333333</v>
      </c>
      <c r="AG22" s="67">
        <f t="shared" si="11"/>
        <v>150000</v>
      </c>
      <c r="AH22" s="67">
        <f t="shared" si="12"/>
        <v>100</v>
      </c>
      <c r="AJ22" s="67"/>
      <c r="AK22" s="67"/>
      <c r="AL22" s="67"/>
      <c r="AM22" s="67">
        <f t="shared" si="13"/>
        <v>0</v>
      </c>
      <c r="AN22" s="67">
        <f t="shared" si="14"/>
        <v>0</v>
      </c>
      <c r="AP22" s="67"/>
      <c r="AQ22" s="67"/>
      <c r="AR22" s="67"/>
      <c r="AS22" s="67">
        <f t="shared" si="15"/>
        <v>0</v>
      </c>
      <c r="AT22" s="67">
        <f t="shared" si="16"/>
        <v>0</v>
      </c>
      <c r="AV22" s="67">
        <f t="shared" si="17"/>
        <v>0</v>
      </c>
      <c r="AW22" s="67">
        <f t="shared" si="18"/>
        <v>0</v>
      </c>
      <c r="AY22" s="67">
        <f t="shared" si="19"/>
        <v>150000</v>
      </c>
      <c r="AZ22" s="67">
        <f t="shared" si="20"/>
        <v>100</v>
      </c>
      <c r="BB22" s="67">
        <f t="shared" si="3"/>
        <v>0</v>
      </c>
      <c r="BC22" s="67">
        <f t="shared" si="4"/>
        <v>0</v>
      </c>
      <c r="BD22" s="67">
        <f t="shared" si="5"/>
        <v>150000</v>
      </c>
      <c r="BE22" s="173"/>
    </row>
    <row r="23" spans="1:57" ht="27.75" customHeight="1">
      <c r="A23" s="12"/>
      <c r="B23" s="3"/>
      <c r="C23" s="3"/>
      <c r="D23" s="8"/>
      <c r="E23" s="7"/>
      <c r="F23" s="3"/>
      <c r="G23" s="4"/>
      <c r="H23" s="5"/>
      <c r="I23" s="6"/>
      <c r="J23" s="7"/>
      <c r="K23" s="53">
        <v>0</v>
      </c>
      <c r="L23" s="84"/>
      <c r="M23" s="8"/>
      <c r="N23" s="40" t="s">
        <v>15</v>
      </c>
      <c r="O23" s="67">
        <v>10000</v>
      </c>
      <c r="P23" s="67">
        <v>50000</v>
      </c>
      <c r="Q23" s="49">
        <v>50000</v>
      </c>
      <c r="R23" s="50">
        <v>50000</v>
      </c>
      <c r="S23" s="67">
        <v>50000</v>
      </c>
      <c r="T23" s="67"/>
      <c r="U23" s="67"/>
      <c r="V23" s="67"/>
      <c r="W23" s="67">
        <v>2000</v>
      </c>
      <c r="X23" s="67">
        <f t="shared" si="7"/>
        <v>2000</v>
      </c>
      <c r="Y23" s="179">
        <f t="shared" si="8"/>
        <v>4</v>
      </c>
      <c r="AA23" s="67">
        <v>48000</v>
      </c>
      <c r="AB23" s="67"/>
      <c r="AC23" s="67"/>
      <c r="AD23" s="67">
        <f t="shared" si="9"/>
        <v>48000</v>
      </c>
      <c r="AE23" s="179">
        <f t="shared" si="10"/>
        <v>96</v>
      </c>
      <c r="AG23" s="67">
        <f t="shared" si="11"/>
        <v>50000</v>
      </c>
      <c r="AH23" s="67">
        <f t="shared" si="12"/>
        <v>100</v>
      </c>
      <c r="AJ23" s="67"/>
      <c r="AK23" s="67"/>
      <c r="AL23" s="67"/>
      <c r="AM23" s="67">
        <f t="shared" si="13"/>
        <v>0</v>
      </c>
      <c r="AN23" s="67">
        <f t="shared" si="14"/>
        <v>0</v>
      </c>
      <c r="AP23" s="67"/>
      <c r="AQ23" s="67"/>
      <c r="AR23" s="67"/>
      <c r="AS23" s="67">
        <f t="shared" si="15"/>
        <v>0</v>
      </c>
      <c r="AT23" s="67">
        <f t="shared" si="16"/>
        <v>0</v>
      </c>
      <c r="AV23" s="67">
        <f t="shared" si="17"/>
        <v>0</v>
      </c>
      <c r="AW23" s="67">
        <f t="shared" si="18"/>
        <v>0</v>
      </c>
      <c r="AY23" s="67">
        <f t="shared" si="19"/>
        <v>50000</v>
      </c>
      <c r="AZ23" s="67">
        <f t="shared" si="20"/>
        <v>100</v>
      </c>
      <c r="BB23" s="67">
        <f t="shared" si="3"/>
        <v>0</v>
      </c>
      <c r="BC23" s="67">
        <f t="shared" si="4"/>
        <v>0</v>
      </c>
      <c r="BD23" s="67">
        <f t="shared" si="5"/>
        <v>50000</v>
      </c>
      <c r="BE23" s="173"/>
    </row>
    <row r="24" spans="1:56" ht="30.75" customHeight="1">
      <c r="A24" s="12"/>
      <c r="B24" s="3"/>
      <c r="C24" s="3"/>
      <c r="D24" s="8"/>
      <c r="E24" s="7"/>
      <c r="F24" s="3"/>
      <c r="G24" s="4"/>
      <c r="H24" s="5"/>
      <c r="I24" s="6"/>
      <c r="J24" s="7"/>
      <c r="K24" s="53">
        <v>5</v>
      </c>
      <c r="L24" s="84"/>
      <c r="M24" s="8"/>
      <c r="N24" s="40" t="s">
        <v>20</v>
      </c>
      <c r="O24" s="67">
        <v>3750000</v>
      </c>
      <c r="P24" s="67"/>
      <c r="Q24" s="49"/>
      <c r="R24" s="50"/>
      <c r="S24" s="67"/>
      <c r="T24" s="67"/>
      <c r="U24" s="67"/>
      <c r="V24" s="67"/>
      <c r="W24" s="67"/>
      <c r="X24" s="67">
        <f t="shared" si="7"/>
        <v>0</v>
      </c>
      <c r="Y24" s="179" t="e">
        <f t="shared" si="8"/>
        <v>#DIV/0!</v>
      </c>
      <c r="AA24" s="67"/>
      <c r="AB24" s="67"/>
      <c r="AC24" s="67"/>
      <c r="AD24" s="67">
        <f t="shared" si="9"/>
        <v>0</v>
      </c>
      <c r="AE24" s="179" t="e">
        <f t="shared" si="10"/>
        <v>#DIV/0!</v>
      </c>
      <c r="AG24" s="67">
        <f t="shared" si="11"/>
        <v>0</v>
      </c>
      <c r="AH24" s="67" t="e">
        <f t="shared" si="12"/>
        <v>#DIV/0!</v>
      </c>
      <c r="AJ24" s="67"/>
      <c r="AK24" s="67"/>
      <c r="AL24" s="67"/>
      <c r="AM24" s="67">
        <f t="shared" si="13"/>
        <v>0</v>
      </c>
      <c r="AN24" s="67" t="e">
        <f t="shared" si="14"/>
        <v>#DIV/0!</v>
      </c>
      <c r="AP24" s="67"/>
      <c r="AQ24" s="67"/>
      <c r="AR24" s="67"/>
      <c r="AS24" s="67">
        <f t="shared" si="15"/>
        <v>0</v>
      </c>
      <c r="AT24" s="67" t="e">
        <f t="shared" si="16"/>
        <v>#DIV/0!</v>
      </c>
      <c r="AV24" s="67">
        <f t="shared" si="17"/>
        <v>0</v>
      </c>
      <c r="AW24" s="67" t="e">
        <f t="shared" si="18"/>
        <v>#DIV/0!</v>
      </c>
      <c r="AY24" s="67">
        <f t="shared" si="19"/>
        <v>0</v>
      </c>
      <c r="AZ24" s="67" t="e">
        <f t="shared" si="20"/>
        <v>#DIV/0!</v>
      </c>
      <c r="BB24" s="67">
        <f t="shared" si="3"/>
        <v>0</v>
      </c>
      <c r="BC24" s="67" t="e">
        <f t="shared" si="4"/>
        <v>#DIV/0!</v>
      </c>
      <c r="BD24" s="67">
        <f t="shared" si="5"/>
        <v>0</v>
      </c>
    </row>
    <row r="25" spans="1:57" ht="30" customHeight="1">
      <c r="A25" s="12"/>
      <c r="B25" s="3"/>
      <c r="C25" s="3"/>
      <c r="D25" s="8"/>
      <c r="E25" s="7"/>
      <c r="F25" s="3"/>
      <c r="G25" s="4"/>
      <c r="H25" s="5"/>
      <c r="I25" s="6"/>
      <c r="J25" s="7"/>
      <c r="K25" s="53">
        <v>9</v>
      </c>
      <c r="L25" s="84"/>
      <c r="M25" s="8"/>
      <c r="N25" s="40" t="s">
        <v>23</v>
      </c>
      <c r="O25" s="67">
        <v>120000</v>
      </c>
      <c r="P25" s="67">
        <v>200000</v>
      </c>
      <c r="Q25" s="49">
        <v>200000</v>
      </c>
      <c r="R25" s="50">
        <v>200000</v>
      </c>
      <c r="S25" s="67">
        <v>200000</v>
      </c>
      <c r="T25" s="67"/>
      <c r="U25" s="67"/>
      <c r="V25" s="67"/>
      <c r="W25" s="67">
        <v>24000</v>
      </c>
      <c r="X25" s="67">
        <f t="shared" si="7"/>
        <v>24000</v>
      </c>
      <c r="Y25" s="179">
        <f t="shared" si="8"/>
        <v>12</v>
      </c>
      <c r="AA25" s="67">
        <v>176000</v>
      </c>
      <c r="AB25" s="67"/>
      <c r="AC25" s="67"/>
      <c r="AD25" s="67">
        <f t="shared" si="9"/>
        <v>176000</v>
      </c>
      <c r="AE25" s="179">
        <f t="shared" si="10"/>
        <v>88</v>
      </c>
      <c r="AG25" s="67">
        <f t="shared" si="11"/>
        <v>200000</v>
      </c>
      <c r="AH25" s="67">
        <f t="shared" si="12"/>
        <v>100</v>
      </c>
      <c r="AJ25" s="67"/>
      <c r="AK25" s="67"/>
      <c r="AL25" s="67"/>
      <c r="AM25" s="67">
        <f t="shared" si="13"/>
        <v>0</v>
      </c>
      <c r="AN25" s="67">
        <f t="shared" si="14"/>
        <v>0</v>
      </c>
      <c r="AP25" s="67"/>
      <c r="AQ25" s="67"/>
      <c r="AR25" s="67"/>
      <c r="AS25" s="67">
        <f t="shared" si="15"/>
        <v>0</v>
      </c>
      <c r="AT25" s="67">
        <f t="shared" si="16"/>
        <v>0</v>
      </c>
      <c r="AV25" s="67">
        <f t="shared" si="17"/>
        <v>0</v>
      </c>
      <c r="AW25" s="67">
        <f t="shared" si="18"/>
        <v>0</v>
      </c>
      <c r="AY25" s="67">
        <f t="shared" si="19"/>
        <v>200000</v>
      </c>
      <c r="AZ25" s="67">
        <f t="shared" si="20"/>
        <v>100</v>
      </c>
      <c r="BB25" s="67">
        <f t="shared" si="3"/>
        <v>0</v>
      </c>
      <c r="BC25" s="67">
        <f t="shared" si="4"/>
        <v>0</v>
      </c>
      <c r="BD25" s="67">
        <f t="shared" si="5"/>
        <v>200000</v>
      </c>
      <c r="BE25" s="173"/>
    </row>
    <row r="26" spans="1:56" ht="30" customHeight="1">
      <c r="A26" s="12"/>
      <c r="B26" s="3"/>
      <c r="C26" s="3"/>
      <c r="D26" s="14" t="s">
        <v>26</v>
      </c>
      <c r="E26" s="7"/>
      <c r="F26" s="3"/>
      <c r="G26" s="4"/>
      <c r="H26" s="5"/>
      <c r="I26" s="6"/>
      <c r="J26" s="7"/>
      <c r="K26" s="27"/>
      <c r="L26" s="84"/>
      <c r="M26" s="8"/>
      <c r="N26" s="121" t="s">
        <v>65</v>
      </c>
      <c r="O26" s="122">
        <f>O27+O34</f>
        <v>4930000</v>
      </c>
      <c r="P26" s="122">
        <f>P27+P34</f>
        <v>11250000</v>
      </c>
      <c r="Q26" s="122">
        <f aca="true" t="shared" si="25" ref="Q26:W26">Q27+Q34</f>
        <v>12136000</v>
      </c>
      <c r="R26" s="122">
        <f t="shared" si="25"/>
        <v>13467000</v>
      </c>
      <c r="S26" s="122">
        <f>S27+S34</f>
        <v>11250000</v>
      </c>
      <c r="T26" s="122"/>
      <c r="U26" s="122">
        <f t="shared" si="25"/>
        <v>0</v>
      </c>
      <c r="V26" s="122">
        <f t="shared" si="25"/>
        <v>20000</v>
      </c>
      <c r="W26" s="122">
        <f t="shared" si="25"/>
        <v>908000</v>
      </c>
      <c r="X26" s="122">
        <f t="shared" si="7"/>
        <v>928000</v>
      </c>
      <c r="Y26" s="185">
        <f t="shared" si="8"/>
        <v>8.248888888888889</v>
      </c>
      <c r="AA26" s="122">
        <f>AA27+AA34</f>
        <v>1100000</v>
      </c>
      <c r="AB26" s="122">
        <f>AB27+AB34</f>
        <v>1100000</v>
      </c>
      <c r="AC26" s="122">
        <f>AC27+AC34</f>
        <v>1100000</v>
      </c>
      <c r="AD26" s="122">
        <f t="shared" si="9"/>
        <v>3300000</v>
      </c>
      <c r="AE26" s="185">
        <f t="shared" si="10"/>
        <v>29.333333333333332</v>
      </c>
      <c r="AG26" s="122">
        <f t="shared" si="11"/>
        <v>4228000</v>
      </c>
      <c r="AH26" s="122">
        <f t="shared" si="12"/>
        <v>37.58222222222222</v>
      </c>
      <c r="AJ26" s="122">
        <f>AJ27+AJ34</f>
        <v>1325000</v>
      </c>
      <c r="AK26" s="122">
        <f>AK27+AK34</f>
        <v>1325000</v>
      </c>
      <c r="AL26" s="122">
        <f>AL27+AL34</f>
        <v>1423000</v>
      </c>
      <c r="AM26" s="122">
        <f t="shared" si="13"/>
        <v>4073000</v>
      </c>
      <c r="AN26" s="122">
        <f t="shared" si="14"/>
        <v>36.20444444444445</v>
      </c>
      <c r="AP26" s="122">
        <f>AP27+AP34</f>
        <v>970000</v>
      </c>
      <c r="AQ26" s="122">
        <f>AQ27+AQ34</f>
        <v>970000</v>
      </c>
      <c r="AR26" s="122">
        <f>AR27+AR34</f>
        <v>1009000</v>
      </c>
      <c r="AS26" s="122">
        <f t="shared" si="15"/>
        <v>2949000</v>
      </c>
      <c r="AT26" s="122">
        <f t="shared" si="16"/>
        <v>26.213333333333335</v>
      </c>
      <c r="AV26" s="122">
        <f t="shared" si="17"/>
        <v>7022000</v>
      </c>
      <c r="AW26" s="122">
        <f t="shared" si="18"/>
        <v>62.41777777777778</v>
      </c>
      <c r="AY26" s="122">
        <f t="shared" si="19"/>
        <v>11250000</v>
      </c>
      <c r="AZ26" s="122">
        <f t="shared" si="20"/>
        <v>100</v>
      </c>
      <c r="BB26" s="122">
        <f t="shared" si="3"/>
        <v>0</v>
      </c>
      <c r="BC26" s="122">
        <f t="shared" si="4"/>
        <v>0</v>
      </c>
      <c r="BD26" s="122">
        <f t="shared" si="5"/>
        <v>11250000</v>
      </c>
    </row>
    <row r="27" spans="1:56" ht="30" customHeight="1">
      <c r="A27" s="12"/>
      <c r="B27" s="3"/>
      <c r="C27" s="3"/>
      <c r="D27" s="8"/>
      <c r="E27" s="1" t="s">
        <v>31</v>
      </c>
      <c r="F27" s="3"/>
      <c r="G27" s="4"/>
      <c r="H27" s="5"/>
      <c r="I27" s="6"/>
      <c r="J27" s="7"/>
      <c r="K27" s="27"/>
      <c r="L27" s="84"/>
      <c r="M27" s="8"/>
      <c r="N27" s="39" t="s">
        <v>16</v>
      </c>
      <c r="O27" s="42">
        <f aca="true" t="shared" si="26" ref="O27:W31">O28</f>
        <v>750000</v>
      </c>
      <c r="P27" s="42">
        <f t="shared" si="26"/>
        <v>1500000</v>
      </c>
      <c r="Q27" s="48">
        <f t="shared" si="26"/>
        <v>1696000</v>
      </c>
      <c r="R27" s="118">
        <f t="shared" si="26"/>
        <v>1884000</v>
      </c>
      <c r="S27" s="42">
        <f t="shared" si="26"/>
        <v>1500000</v>
      </c>
      <c r="T27" s="42"/>
      <c r="U27" s="42">
        <f t="shared" si="26"/>
        <v>0</v>
      </c>
      <c r="V27" s="42">
        <f t="shared" si="26"/>
        <v>0</v>
      </c>
      <c r="W27" s="42">
        <f t="shared" si="26"/>
        <v>100000</v>
      </c>
      <c r="X27" s="42">
        <f t="shared" si="7"/>
        <v>100000</v>
      </c>
      <c r="Y27" s="286">
        <f t="shared" si="8"/>
        <v>6.666666666666667</v>
      </c>
      <c r="AA27" s="42">
        <f aca="true" t="shared" si="27" ref="AA27:AC31">AA28</f>
        <v>140000</v>
      </c>
      <c r="AB27" s="42">
        <f t="shared" si="27"/>
        <v>140000</v>
      </c>
      <c r="AC27" s="42">
        <f t="shared" si="27"/>
        <v>140000</v>
      </c>
      <c r="AD27" s="42">
        <f t="shared" si="9"/>
        <v>420000</v>
      </c>
      <c r="AE27" s="286">
        <f t="shared" si="10"/>
        <v>28</v>
      </c>
      <c r="AG27" s="42">
        <f t="shared" si="11"/>
        <v>520000</v>
      </c>
      <c r="AH27" s="42">
        <f t="shared" si="12"/>
        <v>34.666666666666664</v>
      </c>
      <c r="AJ27" s="42">
        <f aca="true" t="shared" si="28" ref="AJ27:AL31">AJ28</f>
        <v>155000</v>
      </c>
      <c r="AK27" s="42">
        <f t="shared" si="28"/>
        <v>155000</v>
      </c>
      <c r="AL27" s="42">
        <f t="shared" si="28"/>
        <v>155000</v>
      </c>
      <c r="AM27" s="42">
        <f t="shared" si="13"/>
        <v>465000</v>
      </c>
      <c r="AN27" s="42">
        <f t="shared" si="14"/>
        <v>31</v>
      </c>
      <c r="AP27" s="42">
        <f aca="true" t="shared" si="29" ref="AP27:AR31">AP28</f>
        <v>190000</v>
      </c>
      <c r="AQ27" s="42">
        <f t="shared" si="29"/>
        <v>190000</v>
      </c>
      <c r="AR27" s="42">
        <f t="shared" si="29"/>
        <v>135000</v>
      </c>
      <c r="AS27" s="42">
        <f t="shared" si="15"/>
        <v>515000</v>
      </c>
      <c r="AT27" s="42">
        <f t="shared" si="16"/>
        <v>34.333333333333336</v>
      </c>
      <c r="AV27" s="42">
        <f t="shared" si="17"/>
        <v>980000</v>
      </c>
      <c r="AW27" s="42">
        <f t="shared" si="18"/>
        <v>65.33333333333333</v>
      </c>
      <c r="AY27" s="42">
        <f t="shared" si="19"/>
        <v>1500000</v>
      </c>
      <c r="AZ27" s="42">
        <f t="shared" si="20"/>
        <v>100</v>
      </c>
      <c r="BB27" s="42">
        <f t="shared" si="3"/>
        <v>0</v>
      </c>
      <c r="BC27" s="42">
        <f t="shared" si="4"/>
        <v>0</v>
      </c>
      <c r="BD27" s="42">
        <f t="shared" si="5"/>
        <v>1500000</v>
      </c>
    </row>
    <row r="28" spans="1:56" ht="30" customHeight="1">
      <c r="A28" s="12"/>
      <c r="B28" s="3"/>
      <c r="C28" s="3"/>
      <c r="D28" s="8"/>
      <c r="E28" s="7"/>
      <c r="F28" s="17">
        <v>2</v>
      </c>
      <c r="G28" s="4"/>
      <c r="H28" s="5"/>
      <c r="I28" s="6"/>
      <c r="J28" s="7"/>
      <c r="K28" s="27"/>
      <c r="L28" s="84"/>
      <c r="M28" s="8"/>
      <c r="N28" s="30" t="s">
        <v>17</v>
      </c>
      <c r="O28" s="43">
        <f t="shared" si="26"/>
        <v>750000</v>
      </c>
      <c r="P28" s="43">
        <f t="shared" si="26"/>
        <v>1500000</v>
      </c>
      <c r="Q28" s="119">
        <f t="shared" si="26"/>
        <v>1696000</v>
      </c>
      <c r="R28" s="120">
        <f t="shared" si="26"/>
        <v>1884000</v>
      </c>
      <c r="S28" s="43">
        <f t="shared" si="26"/>
        <v>1500000</v>
      </c>
      <c r="T28" s="43"/>
      <c r="U28" s="43">
        <f t="shared" si="26"/>
        <v>0</v>
      </c>
      <c r="V28" s="43">
        <f t="shared" si="26"/>
        <v>0</v>
      </c>
      <c r="W28" s="43">
        <f t="shared" si="26"/>
        <v>100000</v>
      </c>
      <c r="X28" s="43">
        <f t="shared" si="7"/>
        <v>100000</v>
      </c>
      <c r="Y28" s="181">
        <f t="shared" si="8"/>
        <v>6.666666666666667</v>
      </c>
      <c r="AA28" s="43">
        <f t="shared" si="27"/>
        <v>140000</v>
      </c>
      <c r="AB28" s="43">
        <f t="shared" si="27"/>
        <v>140000</v>
      </c>
      <c r="AC28" s="43">
        <f t="shared" si="27"/>
        <v>140000</v>
      </c>
      <c r="AD28" s="43">
        <f t="shared" si="9"/>
        <v>420000</v>
      </c>
      <c r="AE28" s="181">
        <f t="shared" si="10"/>
        <v>28</v>
      </c>
      <c r="AG28" s="43">
        <f t="shared" si="11"/>
        <v>520000</v>
      </c>
      <c r="AH28" s="43">
        <f t="shared" si="12"/>
        <v>34.666666666666664</v>
      </c>
      <c r="AJ28" s="43">
        <f t="shared" si="28"/>
        <v>155000</v>
      </c>
      <c r="AK28" s="43">
        <f t="shared" si="28"/>
        <v>155000</v>
      </c>
      <c r="AL28" s="43">
        <f t="shared" si="28"/>
        <v>155000</v>
      </c>
      <c r="AM28" s="43">
        <f t="shared" si="13"/>
        <v>465000</v>
      </c>
      <c r="AN28" s="43">
        <f t="shared" si="14"/>
        <v>31</v>
      </c>
      <c r="AP28" s="43">
        <f t="shared" si="29"/>
        <v>190000</v>
      </c>
      <c r="AQ28" s="43">
        <f t="shared" si="29"/>
        <v>190000</v>
      </c>
      <c r="AR28" s="43">
        <f t="shared" si="29"/>
        <v>135000</v>
      </c>
      <c r="AS28" s="43">
        <f t="shared" si="15"/>
        <v>515000</v>
      </c>
      <c r="AT28" s="43">
        <f t="shared" si="16"/>
        <v>34.333333333333336</v>
      </c>
      <c r="AV28" s="43">
        <f t="shared" si="17"/>
        <v>980000</v>
      </c>
      <c r="AW28" s="43">
        <f t="shared" si="18"/>
        <v>65.33333333333333</v>
      </c>
      <c r="AY28" s="43">
        <f t="shared" si="19"/>
        <v>1500000</v>
      </c>
      <c r="AZ28" s="43">
        <f t="shared" si="20"/>
        <v>100</v>
      </c>
      <c r="BB28" s="43">
        <f t="shared" si="3"/>
        <v>0</v>
      </c>
      <c r="BC28" s="43">
        <f t="shared" si="4"/>
        <v>0</v>
      </c>
      <c r="BD28" s="43">
        <f t="shared" si="5"/>
        <v>1500000</v>
      </c>
    </row>
    <row r="29" spans="1:56" ht="30" customHeight="1">
      <c r="A29" s="12"/>
      <c r="B29" s="3"/>
      <c r="C29" s="3"/>
      <c r="D29" s="8"/>
      <c r="E29" s="7"/>
      <c r="F29" s="3"/>
      <c r="G29" s="21">
        <v>0</v>
      </c>
      <c r="H29" s="22"/>
      <c r="I29" s="6"/>
      <c r="J29" s="7"/>
      <c r="K29" s="27"/>
      <c r="L29" s="84"/>
      <c r="M29" s="8"/>
      <c r="N29" s="30" t="s">
        <v>17</v>
      </c>
      <c r="O29" s="43">
        <f t="shared" si="26"/>
        <v>750000</v>
      </c>
      <c r="P29" s="43">
        <f t="shared" si="26"/>
        <v>1500000</v>
      </c>
      <c r="Q29" s="119">
        <f t="shared" si="26"/>
        <v>1696000</v>
      </c>
      <c r="R29" s="120">
        <f t="shared" si="26"/>
        <v>1884000</v>
      </c>
      <c r="S29" s="43">
        <f t="shared" si="26"/>
        <v>1500000</v>
      </c>
      <c r="T29" s="43"/>
      <c r="U29" s="43">
        <f t="shared" si="26"/>
        <v>0</v>
      </c>
      <c r="V29" s="43">
        <f t="shared" si="26"/>
        <v>0</v>
      </c>
      <c r="W29" s="43">
        <f t="shared" si="26"/>
        <v>100000</v>
      </c>
      <c r="X29" s="43">
        <f t="shared" si="7"/>
        <v>100000</v>
      </c>
      <c r="Y29" s="181">
        <f t="shared" si="8"/>
        <v>6.666666666666667</v>
      </c>
      <c r="AA29" s="43">
        <f t="shared" si="27"/>
        <v>140000</v>
      </c>
      <c r="AB29" s="43">
        <f t="shared" si="27"/>
        <v>140000</v>
      </c>
      <c r="AC29" s="43">
        <f t="shared" si="27"/>
        <v>140000</v>
      </c>
      <c r="AD29" s="43">
        <f t="shared" si="9"/>
        <v>420000</v>
      </c>
      <c r="AE29" s="181">
        <f t="shared" si="10"/>
        <v>28</v>
      </c>
      <c r="AG29" s="43">
        <f t="shared" si="11"/>
        <v>520000</v>
      </c>
      <c r="AH29" s="43">
        <f t="shared" si="12"/>
        <v>34.666666666666664</v>
      </c>
      <c r="AJ29" s="43">
        <f t="shared" si="28"/>
        <v>155000</v>
      </c>
      <c r="AK29" s="43">
        <f t="shared" si="28"/>
        <v>155000</v>
      </c>
      <c r="AL29" s="43">
        <f t="shared" si="28"/>
        <v>155000</v>
      </c>
      <c r="AM29" s="43">
        <f t="shared" si="13"/>
        <v>465000</v>
      </c>
      <c r="AN29" s="43">
        <f t="shared" si="14"/>
        <v>31</v>
      </c>
      <c r="AP29" s="43">
        <f t="shared" si="29"/>
        <v>190000</v>
      </c>
      <c r="AQ29" s="43">
        <f t="shared" si="29"/>
        <v>190000</v>
      </c>
      <c r="AR29" s="43">
        <f t="shared" si="29"/>
        <v>135000</v>
      </c>
      <c r="AS29" s="43">
        <f t="shared" si="15"/>
        <v>515000</v>
      </c>
      <c r="AT29" s="43">
        <f t="shared" si="16"/>
        <v>34.333333333333336</v>
      </c>
      <c r="AV29" s="43">
        <f t="shared" si="17"/>
        <v>980000</v>
      </c>
      <c r="AW29" s="43">
        <f t="shared" si="18"/>
        <v>65.33333333333333</v>
      </c>
      <c r="AY29" s="43">
        <f t="shared" si="19"/>
        <v>1500000</v>
      </c>
      <c r="AZ29" s="43">
        <f t="shared" si="20"/>
        <v>100</v>
      </c>
      <c r="BB29" s="43">
        <f t="shared" si="3"/>
        <v>0</v>
      </c>
      <c r="BC29" s="43">
        <f t="shared" si="4"/>
        <v>0</v>
      </c>
      <c r="BD29" s="43">
        <f t="shared" si="5"/>
        <v>1500000</v>
      </c>
    </row>
    <row r="30" spans="1:56" ht="30" customHeight="1">
      <c r="A30" s="12"/>
      <c r="B30" s="3"/>
      <c r="C30" s="3"/>
      <c r="D30" s="8"/>
      <c r="E30" s="7"/>
      <c r="F30" s="3"/>
      <c r="G30" s="21"/>
      <c r="H30" s="62" t="s">
        <v>52</v>
      </c>
      <c r="I30" s="6"/>
      <c r="J30" s="7"/>
      <c r="K30" s="27"/>
      <c r="L30" s="84"/>
      <c r="M30" s="8"/>
      <c r="N30" s="30" t="s">
        <v>17</v>
      </c>
      <c r="O30" s="43">
        <f t="shared" si="26"/>
        <v>750000</v>
      </c>
      <c r="P30" s="43">
        <f t="shared" si="26"/>
        <v>1500000</v>
      </c>
      <c r="Q30" s="119">
        <f t="shared" si="26"/>
        <v>1696000</v>
      </c>
      <c r="R30" s="120">
        <f t="shared" si="26"/>
        <v>1884000</v>
      </c>
      <c r="S30" s="43">
        <f t="shared" si="26"/>
        <v>1500000</v>
      </c>
      <c r="T30" s="43"/>
      <c r="U30" s="43">
        <f t="shared" si="26"/>
        <v>0</v>
      </c>
      <c r="V30" s="43">
        <f t="shared" si="26"/>
        <v>0</v>
      </c>
      <c r="W30" s="43">
        <f t="shared" si="26"/>
        <v>100000</v>
      </c>
      <c r="X30" s="43">
        <f t="shared" si="7"/>
        <v>100000</v>
      </c>
      <c r="Y30" s="181">
        <f t="shared" si="8"/>
        <v>6.666666666666667</v>
      </c>
      <c r="AA30" s="43">
        <f t="shared" si="27"/>
        <v>140000</v>
      </c>
      <c r="AB30" s="43">
        <f t="shared" si="27"/>
        <v>140000</v>
      </c>
      <c r="AC30" s="43">
        <f t="shared" si="27"/>
        <v>140000</v>
      </c>
      <c r="AD30" s="43">
        <f t="shared" si="9"/>
        <v>420000</v>
      </c>
      <c r="AE30" s="181">
        <f t="shared" si="10"/>
        <v>28</v>
      </c>
      <c r="AG30" s="43">
        <f t="shared" si="11"/>
        <v>520000</v>
      </c>
      <c r="AH30" s="43">
        <f t="shared" si="12"/>
        <v>34.666666666666664</v>
      </c>
      <c r="AJ30" s="43">
        <f t="shared" si="28"/>
        <v>155000</v>
      </c>
      <c r="AK30" s="43">
        <f t="shared" si="28"/>
        <v>155000</v>
      </c>
      <c r="AL30" s="43">
        <f t="shared" si="28"/>
        <v>155000</v>
      </c>
      <c r="AM30" s="43">
        <f t="shared" si="13"/>
        <v>465000</v>
      </c>
      <c r="AN30" s="43">
        <f t="shared" si="14"/>
        <v>31</v>
      </c>
      <c r="AP30" s="43">
        <f t="shared" si="29"/>
        <v>190000</v>
      </c>
      <c r="AQ30" s="43">
        <f t="shared" si="29"/>
        <v>190000</v>
      </c>
      <c r="AR30" s="43">
        <f t="shared" si="29"/>
        <v>135000</v>
      </c>
      <c r="AS30" s="43">
        <f t="shared" si="15"/>
        <v>515000</v>
      </c>
      <c r="AT30" s="43">
        <f t="shared" si="16"/>
        <v>34.333333333333336</v>
      </c>
      <c r="AV30" s="43">
        <f t="shared" si="17"/>
        <v>980000</v>
      </c>
      <c r="AW30" s="43">
        <f t="shared" si="18"/>
        <v>65.33333333333333</v>
      </c>
      <c r="AY30" s="43">
        <f t="shared" si="19"/>
        <v>1500000</v>
      </c>
      <c r="AZ30" s="43">
        <f t="shared" si="20"/>
        <v>100</v>
      </c>
      <c r="BB30" s="43">
        <f t="shared" si="3"/>
        <v>0</v>
      </c>
      <c r="BC30" s="43">
        <f t="shared" si="4"/>
        <v>0</v>
      </c>
      <c r="BD30" s="43">
        <f t="shared" si="5"/>
        <v>1500000</v>
      </c>
    </row>
    <row r="31" spans="1:56" ht="30" customHeight="1">
      <c r="A31" s="12"/>
      <c r="B31" s="3"/>
      <c r="C31" s="3"/>
      <c r="D31" s="8"/>
      <c r="E31" s="7"/>
      <c r="F31" s="3"/>
      <c r="G31" s="4"/>
      <c r="H31" s="5"/>
      <c r="I31" s="23">
        <v>2</v>
      </c>
      <c r="J31" s="7"/>
      <c r="K31" s="27"/>
      <c r="L31" s="84"/>
      <c r="M31" s="8"/>
      <c r="N31" s="29" t="s">
        <v>61</v>
      </c>
      <c r="O31" s="45">
        <f t="shared" si="26"/>
        <v>750000</v>
      </c>
      <c r="P31" s="45">
        <f t="shared" si="26"/>
        <v>1500000</v>
      </c>
      <c r="Q31" s="126">
        <f t="shared" si="26"/>
        <v>1696000</v>
      </c>
      <c r="R31" s="127">
        <f t="shared" si="26"/>
        <v>1884000</v>
      </c>
      <c r="S31" s="45">
        <f t="shared" si="26"/>
        <v>1500000</v>
      </c>
      <c r="T31" s="45"/>
      <c r="U31" s="45">
        <f t="shared" si="26"/>
        <v>0</v>
      </c>
      <c r="V31" s="45">
        <f t="shared" si="26"/>
        <v>0</v>
      </c>
      <c r="W31" s="45">
        <f t="shared" si="26"/>
        <v>100000</v>
      </c>
      <c r="X31" s="45">
        <f t="shared" si="7"/>
        <v>100000</v>
      </c>
      <c r="Y31" s="285">
        <f t="shared" si="8"/>
        <v>6.666666666666667</v>
      </c>
      <c r="AA31" s="45">
        <f t="shared" si="27"/>
        <v>140000</v>
      </c>
      <c r="AB31" s="45">
        <f t="shared" si="27"/>
        <v>140000</v>
      </c>
      <c r="AC31" s="45">
        <f t="shared" si="27"/>
        <v>140000</v>
      </c>
      <c r="AD31" s="45">
        <f t="shared" si="9"/>
        <v>420000</v>
      </c>
      <c r="AE31" s="285">
        <f t="shared" si="10"/>
        <v>28</v>
      </c>
      <c r="AG31" s="45">
        <f t="shared" si="11"/>
        <v>520000</v>
      </c>
      <c r="AH31" s="45">
        <f t="shared" si="12"/>
        <v>34.666666666666664</v>
      </c>
      <c r="AJ31" s="45">
        <f t="shared" si="28"/>
        <v>155000</v>
      </c>
      <c r="AK31" s="45">
        <f t="shared" si="28"/>
        <v>155000</v>
      </c>
      <c r="AL31" s="45">
        <f t="shared" si="28"/>
        <v>155000</v>
      </c>
      <c r="AM31" s="45">
        <f t="shared" si="13"/>
        <v>465000</v>
      </c>
      <c r="AN31" s="45">
        <f t="shared" si="14"/>
        <v>31</v>
      </c>
      <c r="AP31" s="45">
        <f t="shared" si="29"/>
        <v>190000</v>
      </c>
      <c r="AQ31" s="45">
        <f t="shared" si="29"/>
        <v>190000</v>
      </c>
      <c r="AR31" s="45">
        <f t="shared" si="29"/>
        <v>135000</v>
      </c>
      <c r="AS31" s="45">
        <f t="shared" si="15"/>
        <v>515000</v>
      </c>
      <c r="AT31" s="45">
        <f t="shared" si="16"/>
        <v>34.333333333333336</v>
      </c>
      <c r="AV31" s="45">
        <f t="shared" si="17"/>
        <v>980000</v>
      </c>
      <c r="AW31" s="45">
        <f t="shared" si="18"/>
        <v>65.33333333333333</v>
      </c>
      <c r="AY31" s="45">
        <f t="shared" si="19"/>
        <v>1500000</v>
      </c>
      <c r="AZ31" s="45">
        <f t="shared" si="20"/>
        <v>100</v>
      </c>
      <c r="BB31" s="45">
        <f t="shared" si="3"/>
        <v>0</v>
      </c>
      <c r="BC31" s="45">
        <f t="shared" si="4"/>
        <v>0</v>
      </c>
      <c r="BD31" s="45">
        <f t="shared" si="5"/>
        <v>1500000</v>
      </c>
    </row>
    <row r="32" spans="1:56" ht="30" customHeight="1">
      <c r="A32" s="12"/>
      <c r="B32" s="3"/>
      <c r="C32" s="3"/>
      <c r="D32" s="8"/>
      <c r="E32" s="7"/>
      <c r="F32" s="3"/>
      <c r="G32" s="4"/>
      <c r="H32" s="5"/>
      <c r="I32" s="6"/>
      <c r="J32" s="24" t="s">
        <v>32</v>
      </c>
      <c r="K32" s="27"/>
      <c r="L32" s="84"/>
      <c r="M32" s="8"/>
      <c r="N32" s="30" t="s">
        <v>10</v>
      </c>
      <c r="O32" s="43">
        <f>O33</f>
        <v>750000</v>
      </c>
      <c r="P32" s="43">
        <f>P33</f>
        <v>1500000</v>
      </c>
      <c r="Q32" s="119">
        <f>Q33</f>
        <v>1696000</v>
      </c>
      <c r="R32" s="120">
        <f>R33</f>
        <v>1884000</v>
      </c>
      <c r="S32" s="43">
        <f>S33</f>
        <v>1500000</v>
      </c>
      <c r="T32" s="43"/>
      <c r="U32" s="43">
        <f>U33</f>
        <v>0</v>
      </c>
      <c r="V32" s="43">
        <f>V33</f>
        <v>0</v>
      </c>
      <c r="W32" s="43">
        <f>W33</f>
        <v>100000</v>
      </c>
      <c r="X32" s="43">
        <f t="shared" si="7"/>
        <v>100000</v>
      </c>
      <c r="Y32" s="181">
        <f t="shared" si="8"/>
        <v>6.666666666666667</v>
      </c>
      <c r="AA32" s="43">
        <f>AA33</f>
        <v>140000</v>
      </c>
      <c r="AB32" s="43">
        <f>AB33</f>
        <v>140000</v>
      </c>
      <c r="AC32" s="43">
        <f>AC33</f>
        <v>140000</v>
      </c>
      <c r="AD32" s="43">
        <f t="shared" si="9"/>
        <v>420000</v>
      </c>
      <c r="AE32" s="181">
        <f t="shared" si="10"/>
        <v>28</v>
      </c>
      <c r="AG32" s="43">
        <f t="shared" si="11"/>
        <v>520000</v>
      </c>
      <c r="AH32" s="43">
        <f t="shared" si="12"/>
        <v>34.666666666666664</v>
      </c>
      <c r="AJ32" s="43">
        <f>AJ33</f>
        <v>155000</v>
      </c>
      <c r="AK32" s="43">
        <f>AK33</f>
        <v>155000</v>
      </c>
      <c r="AL32" s="43">
        <f>AL33</f>
        <v>155000</v>
      </c>
      <c r="AM32" s="43">
        <f t="shared" si="13"/>
        <v>465000</v>
      </c>
      <c r="AN32" s="43">
        <f t="shared" si="14"/>
        <v>31</v>
      </c>
      <c r="AP32" s="43">
        <f>AP33</f>
        <v>190000</v>
      </c>
      <c r="AQ32" s="43">
        <f>AQ33</f>
        <v>190000</v>
      </c>
      <c r="AR32" s="43">
        <f>AR33</f>
        <v>135000</v>
      </c>
      <c r="AS32" s="43">
        <f t="shared" si="15"/>
        <v>515000</v>
      </c>
      <c r="AT32" s="43">
        <f t="shared" si="16"/>
        <v>34.333333333333336</v>
      </c>
      <c r="AV32" s="43">
        <f t="shared" si="17"/>
        <v>980000</v>
      </c>
      <c r="AW32" s="43">
        <f t="shared" si="18"/>
        <v>65.33333333333333</v>
      </c>
      <c r="AY32" s="43">
        <f t="shared" si="19"/>
        <v>1500000</v>
      </c>
      <c r="AZ32" s="43">
        <f t="shared" si="20"/>
        <v>100</v>
      </c>
      <c r="BB32" s="43">
        <f t="shared" si="3"/>
        <v>0</v>
      </c>
      <c r="BC32" s="43">
        <f t="shared" si="4"/>
        <v>0</v>
      </c>
      <c r="BD32" s="43">
        <f t="shared" si="5"/>
        <v>1500000</v>
      </c>
    </row>
    <row r="33" spans="1:57" ht="30" customHeight="1">
      <c r="A33" s="12"/>
      <c r="B33" s="3"/>
      <c r="C33" s="3"/>
      <c r="D33" s="8"/>
      <c r="E33" s="7"/>
      <c r="F33" s="3"/>
      <c r="G33" s="4"/>
      <c r="H33" s="5"/>
      <c r="I33" s="6"/>
      <c r="J33" s="7"/>
      <c r="K33" s="53">
        <v>1</v>
      </c>
      <c r="L33" s="84"/>
      <c r="M33" s="8"/>
      <c r="N33" s="40" t="s">
        <v>11</v>
      </c>
      <c r="O33" s="44">
        <v>750000</v>
      </c>
      <c r="P33" s="44">
        <v>1500000</v>
      </c>
      <c r="Q33" s="49">
        <v>1696000</v>
      </c>
      <c r="R33" s="50">
        <v>1884000</v>
      </c>
      <c r="S33" s="44">
        <v>1500000</v>
      </c>
      <c r="T33" s="44"/>
      <c r="U33" s="44"/>
      <c r="V33" s="44"/>
      <c r="W33" s="44">
        <v>100000</v>
      </c>
      <c r="X33" s="44">
        <f t="shared" si="7"/>
        <v>100000</v>
      </c>
      <c r="Y33" s="182">
        <f t="shared" si="8"/>
        <v>6.666666666666667</v>
      </c>
      <c r="AA33" s="44">
        <v>140000</v>
      </c>
      <c r="AB33" s="44">
        <v>140000</v>
      </c>
      <c r="AC33" s="44">
        <v>140000</v>
      </c>
      <c r="AD33" s="44">
        <f t="shared" si="9"/>
        <v>420000</v>
      </c>
      <c r="AE33" s="182">
        <f t="shared" si="10"/>
        <v>28</v>
      </c>
      <c r="AG33" s="44">
        <f t="shared" si="11"/>
        <v>520000</v>
      </c>
      <c r="AH33" s="44">
        <f t="shared" si="12"/>
        <v>34.666666666666664</v>
      </c>
      <c r="AJ33" s="44">
        <v>155000</v>
      </c>
      <c r="AK33" s="44">
        <v>155000</v>
      </c>
      <c r="AL33" s="44">
        <v>155000</v>
      </c>
      <c r="AM33" s="44">
        <f t="shared" si="13"/>
        <v>465000</v>
      </c>
      <c r="AN33" s="44">
        <f t="shared" si="14"/>
        <v>31</v>
      </c>
      <c r="AP33" s="44">
        <v>190000</v>
      </c>
      <c r="AQ33" s="44">
        <v>190000</v>
      </c>
      <c r="AR33" s="44">
        <v>135000</v>
      </c>
      <c r="AS33" s="44">
        <f t="shared" si="15"/>
        <v>515000</v>
      </c>
      <c r="AT33" s="44">
        <f t="shared" si="16"/>
        <v>34.333333333333336</v>
      </c>
      <c r="AV33" s="44">
        <f t="shared" si="17"/>
        <v>980000</v>
      </c>
      <c r="AW33" s="44">
        <f t="shared" si="18"/>
        <v>65.33333333333333</v>
      </c>
      <c r="AY33" s="44">
        <f t="shared" si="19"/>
        <v>1500000</v>
      </c>
      <c r="AZ33" s="44">
        <f t="shared" si="20"/>
        <v>100</v>
      </c>
      <c r="BB33" s="44">
        <f>S33-AY33</f>
        <v>0</v>
      </c>
      <c r="BC33" s="44">
        <f>BB33/(S33/100)</f>
        <v>0</v>
      </c>
      <c r="BD33" s="44">
        <f>S33-BB33</f>
        <v>1500000</v>
      </c>
      <c r="BE33" s="173"/>
    </row>
    <row r="34" spans="1:56" ht="30" customHeight="1">
      <c r="A34" s="12"/>
      <c r="B34" s="3"/>
      <c r="C34" s="3"/>
      <c r="D34" s="8"/>
      <c r="E34" s="25" t="s">
        <v>29</v>
      </c>
      <c r="F34" s="3"/>
      <c r="G34" s="4"/>
      <c r="H34" s="5"/>
      <c r="I34" s="6"/>
      <c r="J34" s="7"/>
      <c r="K34" s="27"/>
      <c r="L34" s="84"/>
      <c r="M34" s="26"/>
      <c r="N34" s="39" t="s">
        <v>8</v>
      </c>
      <c r="O34" s="68">
        <f aca="true" t="shared" si="30" ref="O34:W38">O35</f>
        <v>4180000</v>
      </c>
      <c r="P34" s="68">
        <f t="shared" si="30"/>
        <v>9750000</v>
      </c>
      <c r="Q34" s="48">
        <f t="shared" si="30"/>
        <v>10440000</v>
      </c>
      <c r="R34" s="118">
        <f t="shared" si="30"/>
        <v>11583000</v>
      </c>
      <c r="S34" s="68">
        <f t="shared" si="30"/>
        <v>9750000</v>
      </c>
      <c r="T34" s="68"/>
      <c r="U34" s="68">
        <f t="shared" si="30"/>
        <v>0</v>
      </c>
      <c r="V34" s="68">
        <f t="shared" si="30"/>
        <v>20000</v>
      </c>
      <c r="W34" s="68">
        <f t="shared" si="30"/>
        <v>808000</v>
      </c>
      <c r="X34" s="68">
        <f t="shared" si="7"/>
        <v>828000</v>
      </c>
      <c r="Y34" s="180">
        <f t="shared" si="8"/>
        <v>8.492307692307692</v>
      </c>
      <c r="AA34" s="68">
        <f aca="true" t="shared" si="31" ref="AA34:AC38">AA35</f>
        <v>960000</v>
      </c>
      <c r="AB34" s="68">
        <f t="shared" si="31"/>
        <v>960000</v>
      </c>
      <c r="AC34" s="68">
        <f t="shared" si="31"/>
        <v>960000</v>
      </c>
      <c r="AD34" s="68">
        <f t="shared" si="9"/>
        <v>2880000</v>
      </c>
      <c r="AE34" s="180">
        <f t="shared" si="10"/>
        <v>29.53846153846154</v>
      </c>
      <c r="AG34" s="68">
        <f t="shared" si="11"/>
        <v>3708000</v>
      </c>
      <c r="AH34" s="68">
        <f t="shared" si="12"/>
        <v>38.03076923076923</v>
      </c>
      <c r="AJ34" s="68">
        <f aca="true" t="shared" si="32" ref="AJ34:AL38">AJ35</f>
        <v>1170000</v>
      </c>
      <c r="AK34" s="68">
        <f t="shared" si="32"/>
        <v>1170000</v>
      </c>
      <c r="AL34" s="68">
        <f t="shared" si="32"/>
        <v>1268000</v>
      </c>
      <c r="AM34" s="68">
        <f t="shared" si="13"/>
        <v>3608000</v>
      </c>
      <c r="AN34" s="68">
        <f t="shared" si="14"/>
        <v>37.00512820512821</v>
      </c>
      <c r="AP34" s="68">
        <f aca="true" t="shared" si="33" ref="AP34:AR38">AP35</f>
        <v>780000</v>
      </c>
      <c r="AQ34" s="68">
        <f t="shared" si="33"/>
        <v>780000</v>
      </c>
      <c r="AR34" s="68">
        <f t="shared" si="33"/>
        <v>874000</v>
      </c>
      <c r="AS34" s="68">
        <f t="shared" si="15"/>
        <v>2434000</v>
      </c>
      <c r="AT34" s="68">
        <f t="shared" si="16"/>
        <v>24.964102564102564</v>
      </c>
      <c r="AV34" s="68">
        <f t="shared" si="17"/>
        <v>6042000</v>
      </c>
      <c r="AW34" s="68">
        <f t="shared" si="18"/>
        <v>61.96923076923077</v>
      </c>
      <c r="AY34" s="68">
        <f t="shared" si="19"/>
        <v>9750000</v>
      </c>
      <c r="AZ34" s="68">
        <f t="shared" si="20"/>
        <v>100</v>
      </c>
      <c r="BB34" s="68">
        <f t="shared" si="3"/>
        <v>0</v>
      </c>
      <c r="BC34" s="68">
        <f t="shared" si="4"/>
        <v>0</v>
      </c>
      <c r="BD34" s="68">
        <f t="shared" si="5"/>
        <v>9750000</v>
      </c>
    </row>
    <row r="35" spans="1:56" ht="30" customHeight="1">
      <c r="A35" s="12"/>
      <c r="B35" s="3"/>
      <c r="C35" s="3"/>
      <c r="D35" s="8"/>
      <c r="E35" s="7"/>
      <c r="F35" s="3">
        <v>4</v>
      </c>
      <c r="G35" s="4"/>
      <c r="H35" s="5"/>
      <c r="I35" s="6"/>
      <c r="J35" s="7"/>
      <c r="K35" s="27"/>
      <c r="L35" s="84"/>
      <c r="M35" s="26"/>
      <c r="N35" s="30" t="s">
        <v>0</v>
      </c>
      <c r="O35" s="66">
        <f t="shared" si="30"/>
        <v>4180000</v>
      </c>
      <c r="P35" s="66">
        <f t="shared" si="30"/>
        <v>9750000</v>
      </c>
      <c r="Q35" s="119">
        <f t="shared" si="30"/>
        <v>10440000</v>
      </c>
      <c r="R35" s="120">
        <f t="shared" si="30"/>
        <v>11583000</v>
      </c>
      <c r="S35" s="66">
        <f t="shared" si="30"/>
        <v>9750000</v>
      </c>
      <c r="T35" s="66"/>
      <c r="U35" s="66">
        <f t="shared" si="30"/>
        <v>0</v>
      </c>
      <c r="V35" s="66">
        <f t="shared" si="30"/>
        <v>20000</v>
      </c>
      <c r="W35" s="66">
        <f t="shared" si="30"/>
        <v>808000</v>
      </c>
      <c r="X35" s="66">
        <f t="shared" si="7"/>
        <v>828000</v>
      </c>
      <c r="Y35" s="176">
        <f t="shared" si="8"/>
        <v>8.492307692307692</v>
      </c>
      <c r="AA35" s="66">
        <f t="shared" si="31"/>
        <v>960000</v>
      </c>
      <c r="AB35" s="66">
        <f t="shared" si="31"/>
        <v>960000</v>
      </c>
      <c r="AC35" s="66">
        <f t="shared" si="31"/>
        <v>960000</v>
      </c>
      <c r="AD35" s="66">
        <f t="shared" si="9"/>
        <v>2880000</v>
      </c>
      <c r="AE35" s="176">
        <f t="shared" si="10"/>
        <v>29.53846153846154</v>
      </c>
      <c r="AG35" s="66">
        <f t="shared" si="11"/>
        <v>3708000</v>
      </c>
      <c r="AH35" s="66">
        <f t="shared" si="12"/>
        <v>38.03076923076923</v>
      </c>
      <c r="AJ35" s="66">
        <f t="shared" si="32"/>
        <v>1170000</v>
      </c>
      <c r="AK35" s="66">
        <f t="shared" si="32"/>
        <v>1170000</v>
      </c>
      <c r="AL35" s="66">
        <f t="shared" si="32"/>
        <v>1268000</v>
      </c>
      <c r="AM35" s="66">
        <f t="shared" si="13"/>
        <v>3608000</v>
      </c>
      <c r="AN35" s="66">
        <f t="shared" si="14"/>
        <v>37.00512820512821</v>
      </c>
      <c r="AP35" s="66">
        <f t="shared" si="33"/>
        <v>780000</v>
      </c>
      <c r="AQ35" s="66">
        <f t="shared" si="33"/>
        <v>780000</v>
      </c>
      <c r="AR35" s="66">
        <f t="shared" si="33"/>
        <v>874000</v>
      </c>
      <c r="AS35" s="66">
        <f t="shared" si="15"/>
        <v>2434000</v>
      </c>
      <c r="AT35" s="66">
        <f t="shared" si="16"/>
        <v>24.964102564102564</v>
      </c>
      <c r="AV35" s="66">
        <f t="shared" si="17"/>
        <v>6042000</v>
      </c>
      <c r="AW35" s="66">
        <f t="shared" si="18"/>
        <v>61.96923076923077</v>
      </c>
      <c r="AY35" s="66">
        <f t="shared" si="19"/>
        <v>9750000</v>
      </c>
      <c r="AZ35" s="66">
        <f t="shared" si="20"/>
        <v>100</v>
      </c>
      <c r="BB35" s="66">
        <f t="shared" si="3"/>
        <v>0</v>
      </c>
      <c r="BC35" s="66">
        <f t="shared" si="4"/>
        <v>0</v>
      </c>
      <c r="BD35" s="66">
        <f t="shared" si="5"/>
        <v>9750000</v>
      </c>
    </row>
    <row r="36" spans="1:56" ht="30" customHeight="1">
      <c r="A36" s="12"/>
      <c r="B36" s="3"/>
      <c r="C36" s="3"/>
      <c r="D36" s="8"/>
      <c r="E36" s="7"/>
      <c r="F36" s="3"/>
      <c r="G36" s="4">
        <v>1</v>
      </c>
      <c r="H36" s="5"/>
      <c r="I36" s="6"/>
      <c r="J36" s="7"/>
      <c r="K36" s="27"/>
      <c r="L36" s="84"/>
      <c r="M36" s="26"/>
      <c r="N36" s="30" t="s">
        <v>57</v>
      </c>
      <c r="O36" s="66">
        <f t="shared" si="30"/>
        <v>4180000</v>
      </c>
      <c r="P36" s="66">
        <f t="shared" si="30"/>
        <v>9750000</v>
      </c>
      <c r="Q36" s="66">
        <f t="shared" si="30"/>
        <v>10440000</v>
      </c>
      <c r="R36" s="66">
        <f t="shared" si="30"/>
        <v>11583000</v>
      </c>
      <c r="S36" s="66">
        <f>S37</f>
        <v>9750000</v>
      </c>
      <c r="T36" s="66"/>
      <c r="U36" s="66">
        <f t="shared" si="30"/>
        <v>0</v>
      </c>
      <c r="V36" s="66">
        <f t="shared" si="30"/>
        <v>20000</v>
      </c>
      <c r="W36" s="66">
        <f t="shared" si="30"/>
        <v>808000</v>
      </c>
      <c r="X36" s="66">
        <f t="shared" si="7"/>
        <v>828000</v>
      </c>
      <c r="Y36" s="176">
        <f t="shared" si="8"/>
        <v>8.492307692307692</v>
      </c>
      <c r="AA36" s="66">
        <f t="shared" si="31"/>
        <v>960000</v>
      </c>
      <c r="AB36" s="66">
        <f t="shared" si="31"/>
        <v>960000</v>
      </c>
      <c r="AC36" s="66">
        <f t="shared" si="31"/>
        <v>960000</v>
      </c>
      <c r="AD36" s="66">
        <f t="shared" si="9"/>
        <v>2880000</v>
      </c>
      <c r="AE36" s="176">
        <f t="shared" si="10"/>
        <v>29.53846153846154</v>
      </c>
      <c r="AG36" s="66">
        <f t="shared" si="11"/>
        <v>3708000</v>
      </c>
      <c r="AH36" s="66">
        <f t="shared" si="12"/>
        <v>38.03076923076923</v>
      </c>
      <c r="AJ36" s="66">
        <f t="shared" si="32"/>
        <v>1170000</v>
      </c>
      <c r="AK36" s="66">
        <f t="shared" si="32"/>
        <v>1170000</v>
      </c>
      <c r="AL36" s="66">
        <f t="shared" si="32"/>
        <v>1268000</v>
      </c>
      <c r="AM36" s="66">
        <f t="shared" si="13"/>
        <v>3608000</v>
      </c>
      <c r="AN36" s="66">
        <f t="shared" si="14"/>
        <v>37.00512820512821</v>
      </c>
      <c r="AP36" s="66">
        <f t="shared" si="33"/>
        <v>780000</v>
      </c>
      <c r="AQ36" s="66">
        <f t="shared" si="33"/>
        <v>780000</v>
      </c>
      <c r="AR36" s="66">
        <f t="shared" si="33"/>
        <v>874000</v>
      </c>
      <c r="AS36" s="66">
        <f t="shared" si="15"/>
        <v>2434000</v>
      </c>
      <c r="AT36" s="66">
        <f t="shared" si="16"/>
        <v>24.964102564102564</v>
      </c>
      <c r="AV36" s="66">
        <f t="shared" si="17"/>
        <v>6042000</v>
      </c>
      <c r="AW36" s="66">
        <f t="shared" si="18"/>
        <v>61.96923076923077</v>
      </c>
      <c r="AY36" s="66">
        <f t="shared" si="19"/>
        <v>9750000</v>
      </c>
      <c r="AZ36" s="66">
        <f t="shared" si="20"/>
        <v>100</v>
      </c>
      <c r="BB36" s="66">
        <f t="shared" si="3"/>
        <v>0</v>
      </c>
      <c r="BC36" s="66">
        <f t="shared" si="4"/>
        <v>0</v>
      </c>
      <c r="BD36" s="66">
        <f t="shared" si="5"/>
        <v>9750000</v>
      </c>
    </row>
    <row r="37" spans="1:56" ht="30" customHeight="1">
      <c r="A37" s="12"/>
      <c r="B37" s="3"/>
      <c r="C37" s="3"/>
      <c r="D37" s="8"/>
      <c r="E37" s="7"/>
      <c r="F37" s="3"/>
      <c r="G37" s="4"/>
      <c r="H37" s="63" t="s">
        <v>52</v>
      </c>
      <c r="I37" s="6"/>
      <c r="J37" s="7"/>
      <c r="K37" s="27"/>
      <c r="L37" s="84"/>
      <c r="M37" s="26"/>
      <c r="N37" s="30" t="s">
        <v>57</v>
      </c>
      <c r="O37" s="66">
        <f t="shared" si="30"/>
        <v>4180000</v>
      </c>
      <c r="P37" s="66">
        <f t="shared" si="30"/>
        <v>9750000</v>
      </c>
      <c r="Q37" s="119">
        <f>Q38</f>
        <v>10440000</v>
      </c>
      <c r="R37" s="120">
        <f>R38</f>
        <v>11583000</v>
      </c>
      <c r="S37" s="66">
        <f>S38</f>
        <v>9750000</v>
      </c>
      <c r="T37" s="66"/>
      <c r="U37" s="66">
        <f t="shared" si="30"/>
        <v>0</v>
      </c>
      <c r="V37" s="66">
        <f t="shared" si="30"/>
        <v>20000</v>
      </c>
      <c r="W37" s="66">
        <f t="shared" si="30"/>
        <v>808000</v>
      </c>
      <c r="X37" s="66">
        <f t="shared" si="7"/>
        <v>828000</v>
      </c>
      <c r="Y37" s="176">
        <f t="shared" si="8"/>
        <v>8.492307692307692</v>
      </c>
      <c r="AA37" s="66">
        <f t="shared" si="31"/>
        <v>960000</v>
      </c>
      <c r="AB37" s="66">
        <f t="shared" si="31"/>
        <v>960000</v>
      </c>
      <c r="AC37" s="66">
        <f t="shared" si="31"/>
        <v>960000</v>
      </c>
      <c r="AD37" s="66">
        <f t="shared" si="9"/>
        <v>2880000</v>
      </c>
      <c r="AE37" s="176">
        <f t="shared" si="10"/>
        <v>29.53846153846154</v>
      </c>
      <c r="AG37" s="66">
        <f t="shared" si="11"/>
        <v>3708000</v>
      </c>
      <c r="AH37" s="66">
        <f t="shared" si="12"/>
        <v>38.03076923076923</v>
      </c>
      <c r="AJ37" s="66">
        <f t="shared" si="32"/>
        <v>1170000</v>
      </c>
      <c r="AK37" s="66">
        <f t="shared" si="32"/>
        <v>1170000</v>
      </c>
      <c r="AL37" s="66">
        <f t="shared" si="32"/>
        <v>1268000</v>
      </c>
      <c r="AM37" s="66">
        <f t="shared" si="13"/>
        <v>3608000</v>
      </c>
      <c r="AN37" s="66">
        <f t="shared" si="14"/>
        <v>37.00512820512821</v>
      </c>
      <c r="AP37" s="66">
        <f t="shared" si="33"/>
        <v>780000</v>
      </c>
      <c r="AQ37" s="66">
        <f t="shared" si="33"/>
        <v>780000</v>
      </c>
      <c r="AR37" s="66">
        <f t="shared" si="33"/>
        <v>874000</v>
      </c>
      <c r="AS37" s="66">
        <f t="shared" si="15"/>
        <v>2434000</v>
      </c>
      <c r="AT37" s="66">
        <f t="shared" si="16"/>
        <v>24.964102564102564</v>
      </c>
      <c r="AV37" s="66">
        <f t="shared" si="17"/>
        <v>6042000</v>
      </c>
      <c r="AW37" s="66">
        <f t="shared" si="18"/>
        <v>61.96923076923077</v>
      </c>
      <c r="AY37" s="66">
        <f t="shared" si="19"/>
        <v>9750000</v>
      </c>
      <c r="AZ37" s="66">
        <f t="shared" si="20"/>
        <v>100</v>
      </c>
      <c r="BB37" s="66">
        <f t="shared" si="3"/>
        <v>0</v>
      </c>
      <c r="BC37" s="66">
        <f t="shared" si="4"/>
        <v>0</v>
      </c>
      <c r="BD37" s="66">
        <f t="shared" si="5"/>
        <v>9750000</v>
      </c>
    </row>
    <row r="38" spans="1:56" ht="30" customHeight="1">
      <c r="A38" s="12"/>
      <c r="B38" s="3"/>
      <c r="C38" s="3"/>
      <c r="D38" s="8"/>
      <c r="E38" s="7"/>
      <c r="F38" s="3"/>
      <c r="G38" s="4"/>
      <c r="H38" s="5"/>
      <c r="I38" s="23">
        <v>2</v>
      </c>
      <c r="J38" s="7"/>
      <c r="K38" s="27"/>
      <c r="L38" s="84"/>
      <c r="M38" s="8"/>
      <c r="N38" s="29" t="s">
        <v>61</v>
      </c>
      <c r="O38" s="69">
        <f t="shared" si="30"/>
        <v>4180000</v>
      </c>
      <c r="P38" s="69">
        <f t="shared" si="30"/>
        <v>9750000</v>
      </c>
      <c r="Q38" s="69">
        <f t="shared" si="30"/>
        <v>10440000</v>
      </c>
      <c r="R38" s="69">
        <f t="shared" si="30"/>
        <v>11583000</v>
      </c>
      <c r="S38" s="69">
        <f>S39</f>
        <v>9750000</v>
      </c>
      <c r="T38" s="69"/>
      <c r="U38" s="69">
        <f t="shared" si="30"/>
        <v>0</v>
      </c>
      <c r="V38" s="69">
        <f t="shared" si="30"/>
        <v>20000</v>
      </c>
      <c r="W38" s="69">
        <f t="shared" si="30"/>
        <v>808000</v>
      </c>
      <c r="X38" s="69">
        <f t="shared" si="7"/>
        <v>828000</v>
      </c>
      <c r="Y38" s="178">
        <f t="shared" si="8"/>
        <v>8.492307692307692</v>
      </c>
      <c r="AA38" s="69">
        <f t="shared" si="31"/>
        <v>960000</v>
      </c>
      <c r="AB38" s="69">
        <f t="shared" si="31"/>
        <v>960000</v>
      </c>
      <c r="AC38" s="69">
        <f t="shared" si="31"/>
        <v>960000</v>
      </c>
      <c r="AD38" s="69">
        <f t="shared" si="9"/>
        <v>2880000</v>
      </c>
      <c r="AE38" s="178">
        <f t="shared" si="10"/>
        <v>29.53846153846154</v>
      </c>
      <c r="AG38" s="69">
        <f t="shared" si="11"/>
        <v>3708000</v>
      </c>
      <c r="AH38" s="69">
        <f t="shared" si="12"/>
        <v>38.03076923076923</v>
      </c>
      <c r="AJ38" s="69">
        <f t="shared" si="32"/>
        <v>1170000</v>
      </c>
      <c r="AK38" s="69">
        <f t="shared" si="32"/>
        <v>1170000</v>
      </c>
      <c r="AL38" s="69">
        <f t="shared" si="32"/>
        <v>1268000</v>
      </c>
      <c r="AM38" s="69">
        <f t="shared" si="13"/>
        <v>3608000</v>
      </c>
      <c r="AN38" s="69">
        <f t="shared" si="14"/>
        <v>37.00512820512821</v>
      </c>
      <c r="AP38" s="69">
        <f t="shared" si="33"/>
        <v>780000</v>
      </c>
      <c r="AQ38" s="69">
        <f t="shared" si="33"/>
        <v>780000</v>
      </c>
      <c r="AR38" s="69">
        <f t="shared" si="33"/>
        <v>874000</v>
      </c>
      <c r="AS38" s="69">
        <f t="shared" si="15"/>
        <v>2434000</v>
      </c>
      <c r="AT38" s="69">
        <f t="shared" si="16"/>
        <v>24.964102564102564</v>
      </c>
      <c r="AV38" s="69">
        <f t="shared" si="17"/>
        <v>6042000</v>
      </c>
      <c r="AW38" s="69">
        <f t="shared" si="18"/>
        <v>61.96923076923077</v>
      </c>
      <c r="AY38" s="69">
        <f t="shared" si="19"/>
        <v>9750000</v>
      </c>
      <c r="AZ38" s="69">
        <f t="shared" si="20"/>
        <v>100</v>
      </c>
      <c r="BB38" s="69">
        <f t="shared" si="3"/>
        <v>0</v>
      </c>
      <c r="BC38" s="69">
        <f t="shared" si="4"/>
        <v>0</v>
      </c>
      <c r="BD38" s="69">
        <f t="shared" si="5"/>
        <v>9750000</v>
      </c>
    </row>
    <row r="39" spans="1:56" ht="30" customHeight="1">
      <c r="A39" s="12"/>
      <c r="B39" s="3"/>
      <c r="C39" s="3"/>
      <c r="D39" s="8"/>
      <c r="E39" s="7"/>
      <c r="F39" s="3"/>
      <c r="G39" s="4"/>
      <c r="H39" s="5"/>
      <c r="I39" s="6"/>
      <c r="J39" s="24" t="s">
        <v>32</v>
      </c>
      <c r="K39" s="27"/>
      <c r="L39" s="84"/>
      <c r="M39" s="8"/>
      <c r="N39" s="30" t="s">
        <v>10</v>
      </c>
      <c r="O39" s="66">
        <f>O40+O41+O42+O43+O44</f>
        <v>4180000</v>
      </c>
      <c r="P39" s="66">
        <f>P40+P41+P42+P43+P44</f>
        <v>9750000</v>
      </c>
      <c r="Q39" s="66">
        <f>Q40+Q41+Q42+Q43+Q44</f>
        <v>10440000</v>
      </c>
      <c r="R39" s="66">
        <f>R40+R41+R42+R43+R44</f>
        <v>11583000</v>
      </c>
      <c r="S39" s="66">
        <f>S40+S41+S42+S43+S44</f>
        <v>9750000</v>
      </c>
      <c r="T39" s="66"/>
      <c r="U39" s="66">
        <f>U40+U41+U42+U43+U44</f>
        <v>0</v>
      </c>
      <c r="V39" s="66">
        <f>V40+V41+V42+V43+V44</f>
        <v>20000</v>
      </c>
      <c r="W39" s="66">
        <f>W40+W41+W42+W43+W44</f>
        <v>808000</v>
      </c>
      <c r="X39" s="66">
        <f t="shared" si="7"/>
        <v>828000</v>
      </c>
      <c r="Y39" s="176">
        <f t="shared" si="8"/>
        <v>8.492307692307692</v>
      </c>
      <c r="AA39" s="66">
        <f>AA40+AA41+AA42+AA43+AA44</f>
        <v>960000</v>
      </c>
      <c r="AB39" s="66">
        <f>AB40+AB41+AB42+AB43+AB44</f>
        <v>960000</v>
      </c>
      <c r="AC39" s="66">
        <f>AC40+AC41+AC42+AC43+AC44</f>
        <v>960000</v>
      </c>
      <c r="AD39" s="66">
        <f t="shared" si="9"/>
        <v>2880000</v>
      </c>
      <c r="AE39" s="176">
        <f t="shared" si="10"/>
        <v>29.53846153846154</v>
      </c>
      <c r="AG39" s="66">
        <f t="shared" si="11"/>
        <v>3708000</v>
      </c>
      <c r="AH39" s="66">
        <f t="shared" si="12"/>
        <v>38.03076923076923</v>
      </c>
      <c r="AJ39" s="66">
        <f>AJ40+AJ41+AJ42+AJ43+AJ44</f>
        <v>1170000</v>
      </c>
      <c r="AK39" s="66">
        <f>AK40+AK41+AK42+AK43+AK44</f>
        <v>1170000</v>
      </c>
      <c r="AL39" s="66">
        <f>AL40+AL41+AL42+AL43+AL44</f>
        <v>1268000</v>
      </c>
      <c r="AM39" s="66">
        <f t="shared" si="13"/>
        <v>3608000</v>
      </c>
      <c r="AN39" s="66">
        <f t="shared" si="14"/>
        <v>37.00512820512821</v>
      </c>
      <c r="AP39" s="66">
        <f>AP40+AP41+AP42+AP43+AP44</f>
        <v>780000</v>
      </c>
      <c r="AQ39" s="66">
        <f>AQ40+AQ41+AQ42+AQ43+AQ44</f>
        <v>780000</v>
      </c>
      <c r="AR39" s="66">
        <f>AR40+AR41+AR42+AR43+AR44</f>
        <v>874000</v>
      </c>
      <c r="AS39" s="66">
        <f t="shared" si="15"/>
        <v>2434000</v>
      </c>
      <c r="AT39" s="66">
        <f t="shared" si="16"/>
        <v>24.964102564102564</v>
      </c>
      <c r="AV39" s="66">
        <f t="shared" si="17"/>
        <v>6042000</v>
      </c>
      <c r="AW39" s="66">
        <f t="shared" si="18"/>
        <v>61.96923076923077</v>
      </c>
      <c r="AY39" s="66">
        <f t="shared" si="19"/>
        <v>9750000</v>
      </c>
      <c r="AZ39" s="66">
        <f t="shared" si="20"/>
        <v>100</v>
      </c>
      <c r="BB39" s="66">
        <f t="shared" si="3"/>
        <v>0</v>
      </c>
      <c r="BC39" s="66">
        <f t="shared" si="4"/>
        <v>0</v>
      </c>
      <c r="BD39" s="66">
        <f t="shared" si="5"/>
        <v>9750000</v>
      </c>
    </row>
    <row r="40" spans="1:57" ht="30" customHeight="1">
      <c r="A40" s="12"/>
      <c r="B40" s="3"/>
      <c r="C40" s="3"/>
      <c r="D40" s="8"/>
      <c r="E40" s="7"/>
      <c r="F40" s="3"/>
      <c r="G40" s="4"/>
      <c r="H40" s="5"/>
      <c r="I40" s="6"/>
      <c r="J40" s="7"/>
      <c r="K40" s="53">
        <v>1</v>
      </c>
      <c r="L40" s="84"/>
      <c r="M40" s="8"/>
      <c r="N40" s="40" t="s">
        <v>11</v>
      </c>
      <c r="O40" s="67">
        <v>3400000</v>
      </c>
      <c r="P40" s="67">
        <v>8680000</v>
      </c>
      <c r="Q40" s="49">
        <v>9370000</v>
      </c>
      <c r="R40" s="50">
        <v>10513000</v>
      </c>
      <c r="S40" s="67">
        <v>8680000</v>
      </c>
      <c r="T40" s="67"/>
      <c r="U40" s="67"/>
      <c r="V40" s="67">
        <v>2000</v>
      </c>
      <c r="W40" s="67">
        <v>678000</v>
      </c>
      <c r="X40" s="67">
        <f t="shared" si="7"/>
        <v>680000</v>
      </c>
      <c r="Y40" s="179">
        <f t="shared" si="8"/>
        <v>7.8341013824884795</v>
      </c>
      <c r="AA40" s="67">
        <v>873000</v>
      </c>
      <c r="AB40" s="67">
        <v>873000</v>
      </c>
      <c r="AC40" s="67">
        <v>873000</v>
      </c>
      <c r="AD40" s="67">
        <f t="shared" si="9"/>
        <v>2619000</v>
      </c>
      <c r="AE40" s="179">
        <f t="shared" si="10"/>
        <v>30.172811059907833</v>
      </c>
      <c r="AG40" s="67">
        <f t="shared" si="11"/>
        <v>3299000</v>
      </c>
      <c r="AH40" s="67">
        <f t="shared" si="12"/>
        <v>38.00691244239631</v>
      </c>
      <c r="AJ40" s="67">
        <v>1042000</v>
      </c>
      <c r="AK40" s="67">
        <v>1042000</v>
      </c>
      <c r="AL40" s="67">
        <v>1128000</v>
      </c>
      <c r="AM40" s="67">
        <f t="shared" si="13"/>
        <v>3212000</v>
      </c>
      <c r="AN40" s="67">
        <f t="shared" si="14"/>
        <v>37.004608294930875</v>
      </c>
      <c r="AP40" s="67">
        <v>694000</v>
      </c>
      <c r="AQ40" s="67">
        <v>694000</v>
      </c>
      <c r="AR40" s="67">
        <v>781000</v>
      </c>
      <c r="AS40" s="67">
        <f t="shared" si="15"/>
        <v>2169000</v>
      </c>
      <c r="AT40" s="67">
        <f t="shared" si="16"/>
        <v>24.98847926267281</v>
      </c>
      <c r="AV40" s="67">
        <f t="shared" si="17"/>
        <v>5381000</v>
      </c>
      <c r="AW40" s="67">
        <f t="shared" si="18"/>
        <v>61.99308755760369</v>
      </c>
      <c r="AY40" s="67">
        <f t="shared" si="19"/>
        <v>8680000</v>
      </c>
      <c r="AZ40" s="67">
        <f t="shared" si="20"/>
        <v>100</v>
      </c>
      <c r="BB40" s="67">
        <f t="shared" si="3"/>
        <v>0</v>
      </c>
      <c r="BC40" s="67">
        <f t="shared" si="4"/>
        <v>0</v>
      </c>
      <c r="BD40" s="67">
        <f t="shared" si="5"/>
        <v>8680000</v>
      </c>
      <c r="BE40" s="173"/>
    </row>
    <row r="41" spans="1:57" ht="30" customHeight="1">
      <c r="A41" s="12"/>
      <c r="B41" s="3"/>
      <c r="C41" s="3"/>
      <c r="D41" s="8"/>
      <c r="E41" s="7"/>
      <c r="F41" s="3"/>
      <c r="G41" s="4"/>
      <c r="H41" s="5"/>
      <c r="I41" s="6"/>
      <c r="J41" s="7"/>
      <c r="K41" s="53">
        <v>2</v>
      </c>
      <c r="L41" s="84"/>
      <c r="M41" s="8"/>
      <c r="N41" s="40" t="s">
        <v>12</v>
      </c>
      <c r="O41" s="67">
        <v>300000</v>
      </c>
      <c r="P41" s="67">
        <v>520000</v>
      </c>
      <c r="Q41" s="49">
        <v>520000</v>
      </c>
      <c r="R41" s="50">
        <v>520000</v>
      </c>
      <c r="S41" s="67">
        <v>520000</v>
      </c>
      <c r="T41" s="67"/>
      <c r="U41" s="67"/>
      <c r="V41" s="67"/>
      <c r="W41" s="67">
        <v>60000</v>
      </c>
      <c r="X41" s="67">
        <f t="shared" si="7"/>
        <v>60000</v>
      </c>
      <c r="Y41" s="179">
        <f t="shared" si="8"/>
        <v>11.538461538461538</v>
      </c>
      <c r="AA41" s="67">
        <v>46000</v>
      </c>
      <c r="AB41" s="67">
        <v>46000</v>
      </c>
      <c r="AC41" s="67">
        <v>46000</v>
      </c>
      <c r="AD41" s="67">
        <f t="shared" si="9"/>
        <v>138000</v>
      </c>
      <c r="AE41" s="179">
        <f t="shared" si="10"/>
        <v>26.53846153846154</v>
      </c>
      <c r="AG41" s="67">
        <f t="shared" si="11"/>
        <v>198000</v>
      </c>
      <c r="AH41" s="67">
        <f t="shared" si="12"/>
        <v>38.07692307692308</v>
      </c>
      <c r="AJ41" s="67">
        <v>62000</v>
      </c>
      <c r="AK41" s="67">
        <v>62000</v>
      </c>
      <c r="AL41" s="67">
        <v>68000</v>
      </c>
      <c r="AM41" s="67">
        <f t="shared" si="13"/>
        <v>192000</v>
      </c>
      <c r="AN41" s="67">
        <f t="shared" si="14"/>
        <v>36.92307692307692</v>
      </c>
      <c r="AP41" s="67">
        <v>42000</v>
      </c>
      <c r="AQ41" s="67">
        <v>42000</v>
      </c>
      <c r="AR41" s="67">
        <v>46000</v>
      </c>
      <c r="AS41" s="67">
        <f t="shared" si="15"/>
        <v>130000</v>
      </c>
      <c r="AT41" s="67">
        <f t="shared" si="16"/>
        <v>25</v>
      </c>
      <c r="AV41" s="67">
        <f t="shared" si="17"/>
        <v>322000</v>
      </c>
      <c r="AW41" s="67">
        <f t="shared" si="18"/>
        <v>61.92307692307692</v>
      </c>
      <c r="AY41" s="67">
        <f t="shared" si="19"/>
        <v>520000</v>
      </c>
      <c r="AZ41" s="67">
        <f t="shared" si="20"/>
        <v>100</v>
      </c>
      <c r="BB41" s="67">
        <f t="shared" si="3"/>
        <v>0</v>
      </c>
      <c r="BC41" s="67">
        <f t="shared" si="4"/>
        <v>0</v>
      </c>
      <c r="BD41" s="67">
        <f t="shared" si="5"/>
        <v>520000</v>
      </c>
      <c r="BE41" s="173"/>
    </row>
    <row r="42" spans="1:57" ht="30" customHeight="1">
      <c r="A42" s="12"/>
      <c r="B42" s="3"/>
      <c r="C42" s="3"/>
      <c r="D42" s="8"/>
      <c r="E42" s="7"/>
      <c r="F42" s="3"/>
      <c r="G42" s="4"/>
      <c r="H42" s="5"/>
      <c r="I42" s="6"/>
      <c r="J42" s="7"/>
      <c r="K42" s="53">
        <v>3</v>
      </c>
      <c r="L42" s="84"/>
      <c r="M42" s="8"/>
      <c r="N42" s="40" t="s">
        <v>15</v>
      </c>
      <c r="O42" s="67">
        <v>400000</v>
      </c>
      <c r="P42" s="67">
        <v>500000</v>
      </c>
      <c r="Q42" s="49">
        <v>500000</v>
      </c>
      <c r="R42" s="50">
        <v>500000</v>
      </c>
      <c r="S42" s="67">
        <v>500000</v>
      </c>
      <c r="T42" s="67"/>
      <c r="U42" s="67"/>
      <c r="V42" s="67">
        <v>18000</v>
      </c>
      <c r="W42" s="67">
        <v>62000</v>
      </c>
      <c r="X42" s="67">
        <f t="shared" si="7"/>
        <v>80000</v>
      </c>
      <c r="Y42" s="179">
        <f t="shared" si="8"/>
        <v>16</v>
      </c>
      <c r="AA42" s="67">
        <v>37000</v>
      </c>
      <c r="AB42" s="67">
        <v>37000</v>
      </c>
      <c r="AC42" s="67">
        <v>37000</v>
      </c>
      <c r="AD42" s="67">
        <f t="shared" si="9"/>
        <v>111000</v>
      </c>
      <c r="AE42" s="179">
        <f t="shared" si="10"/>
        <v>22.2</v>
      </c>
      <c r="AG42" s="67">
        <f t="shared" si="11"/>
        <v>191000</v>
      </c>
      <c r="AH42" s="67">
        <f t="shared" si="12"/>
        <v>38.2</v>
      </c>
      <c r="AJ42" s="67">
        <v>60000</v>
      </c>
      <c r="AK42" s="67">
        <v>60000</v>
      </c>
      <c r="AL42" s="67">
        <v>65000</v>
      </c>
      <c r="AM42" s="67">
        <f t="shared" si="13"/>
        <v>185000</v>
      </c>
      <c r="AN42" s="67">
        <f t="shared" si="14"/>
        <v>37</v>
      </c>
      <c r="AP42" s="67">
        <v>40000</v>
      </c>
      <c r="AQ42" s="67">
        <v>40000</v>
      </c>
      <c r="AR42" s="67">
        <v>44000</v>
      </c>
      <c r="AS42" s="67">
        <f t="shared" si="15"/>
        <v>124000</v>
      </c>
      <c r="AT42" s="67">
        <f t="shared" si="16"/>
        <v>24.8</v>
      </c>
      <c r="AV42" s="67">
        <f t="shared" si="17"/>
        <v>309000</v>
      </c>
      <c r="AW42" s="67">
        <f t="shared" si="18"/>
        <v>61.8</v>
      </c>
      <c r="AY42" s="67">
        <f t="shared" si="19"/>
        <v>500000</v>
      </c>
      <c r="AZ42" s="67">
        <f t="shared" si="20"/>
        <v>100</v>
      </c>
      <c r="BB42" s="67">
        <f t="shared" si="3"/>
        <v>0</v>
      </c>
      <c r="BC42" s="67">
        <f t="shared" si="4"/>
        <v>0</v>
      </c>
      <c r="BD42" s="67">
        <f t="shared" si="5"/>
        <v>500000</v>
      </c>
      <c r="BE42" s="173"/>
    </row>
    <row r="43" spans="1:57" ht="30" customHeight="1">
      <c r="A43" s="12"/>
      <c r="B43" s="3"/>
      <c r="C43" s="3"/>
      <c r="D43" s="8"/>
      <c r="E43" s="7"/>
      <c r="F43" s="3"/>
      <c r="G43" s="4"/>
      <c r="H43" s="5"/>
      <c r="I43" s="6"/>
      <c r="J43" s="7"/>
      <c r="K43" s="53">
        <v>6</v>
      </c>
      <c r="L43" s="84"/>
      <c r="M43" s="8"/>
      <c r="N43" s="40" t="s">
        <v>22</v>
      </c>
      <c r="O43" s="67">
        <v>40000</v>
      </c>
      <c r="P43" s="67">
        <v>50000</v>
      </c>
      <c r="Q43" s="49">
        <v>50000</v>
      </c>
      <c r="R43" s="50">
        <v>50000</v>
      </c>
      <c r="S43" s="67">
        <v>50000</v>
      </c>
      <c r="T43" s="67"/>
      <c r="U43" s="67"/>
      <c r="V43" s="67"/>
      <c r="W43" s="67">
        <v>8000</v>
      </c>
      <c r="X43" s="67">
        <f t="shared" si="7"/>
        <v>8000</v>
      </c>
      <c r="Y43" s="179">
        <f t="shared" si="8"/>
        <v>16</v>
      </c>
      <c r="AA43" s="67">
        <v>4000</v>
      </c>
      <c r="AB43" s="67">
        <v>4000</v>
      </c>
      <c r="AC43" s="67">
        <v>4000</v>
      </c>
      <c r="AD43" s="67">
        <f t="shared" si="9"/>
        <v>12000</v>
      </c>
      <c r="AE43" s="179">
        <f t="shared" si="10"/>
        <v>24</v>
      </c>
      <c r="AG43" s="67">
        <f t="shared" si="11"/>
        <v>20000</v>
      </c>
      <c r="AH43" s="67">
        <f t="shared" si="12"/>
        <v>40</v>
      </c>
      <c r="AJ43" s="67">
        <v>6000</v>
      </c>
      <c r="AK43" s="67">
        <v>6000</v>
      </c>
      <c r="AL43" s="67">
        <v>7000</v>
      </c>
      <c r="AM43" s="67">
        <f t="shared" si="13"/>
        <v>19000</v>
      </c>
      <c r="AN43" s="67">
        <f t="shared" si="14"/>
        <v>38</v>
      </c>
      <c r="AP43" s="67">
        <v>4000</v>
      </c>
      <c r="AQ43" s="67">
        <v>4000</v>
      </c>
      <c r="AR43" s="67">
        <v>3000</v>
      </c>
      <c r="AS43" s="67">
        <f t="shared" si="15"/>
        <v>11000</v>
      </c>
      <c r="AT43" s="67">
        <f t="shared" si="16"/>
        <v>22</v>
      </c>
      <c r="AV43" s="67">
        <f t="shared" si="17"/>
        <v>30000</v>
      </c>
      <c r="AW43" s="67">
        <f t="shared" si="18"/>
        <v>60</v>
      </c>
      <c r="AY43" s="67">
        <f t="shared" si="19"/>
        <v>50000</v>
      </c>
      <c r="AZ43" s="67">
        <f t="shared" si="20"/>
        <v>100</v>
      </c>
      <c r="BB43" s="67">
        <f t="shared" si="3"/>
        <v>0</v>
      </c>
      <c r="BC43" s="67">
        <f t="shared" si="4"/>
        <v>0</v>
      </c>
      <c r="BD43" s="67">
        <f t="shared" si="5"/>
        <v>50000</v>
      </c>
      <c r="BE43" s="173"/>
    </row>
    <row r="44" spans="1:56" ht="30" customHeight="1">
      <c r="A44" s="12"/>
      <c r="B44" s="3"/>
      <c r="C44" s="3"/>
      <c r="D44" s="8"/>
      <c r="E44" s="7"/>
      <c r="F44" s="3"/>
      <c r="G44" s="4"/>
      <c r="H44" s="5"/>
      <c r="I44" s="6"/>
      <c r="J44" s="7"/>
      <c r="K44" s="53">
        <v>9</v>
      </c>
      <c r="L44" s="84"/>
      <c r="M44" s="8"/>
      <c r="N44" s="40" t="s">
        <v>23</v>
      </c>
      <c r="O44" s="67">
        <v>40000</v>
      </c>
      <c r="P44" s="67"/>
      <c r="Q44" s="49"/>
      <c r="R44" s="50"/>
      <c r="S44" s="67"/>
      <c r="T44" s="67"/>
      <c r="U44" s="67"/>
      <c r="V44" s="67"/>
      <c r="W44" s="67"/>
      <c r="X44" s="67">
        <f t="shared" si="7"/>
        <v>0</v>
      </c>
      <c r="Y44" s="179" t="e">
        <f t="shared" si="8"/>
        <v>#DIV/0!</v>
      </c>
      <c r="AA44" s="67"/>
      <c r="AB44" s="67"/>
      <c r="AC44" s="67"/>
      <c r="AD44" s="67">
        <f t="shared" si="9"/>
        <v>0</v>
      </c>
      <c r="AE44" s="179" t="e">
        <f t="shared" si="10"/>
        <v>#DIV/0!</v>
      </c>
      <c r="AG44" s="67">
        <f t="shared" si="11"/>
        <v>0</v>
      </c>
      <c r="AH44" s="67" t="e">
        <f t="shared" si="12"/>
        <v>#DIV/0!</v>
      </c>
      <c r="AJ44" s="67"/>
      <c r="AK44" s="67"/>
      <c r="AL44" s="67"/>
      <c r="AM44" s="67">
        <f t="shared" si="13"/>
        <v>0</v>
      </c>
      <c r="AN44" s="67" t="e">
        <f t="shared" si="14"/>
        <v>#DIV/0!</v>
      </c>
      <c r="AP44" s="67"/>
      <c r="AQ44" s="67"/>
      <c r="AR44" s="67"/>
      <c r="AS44" s="67">
        <f t="shared" si="15"/>
        <v>0</v>
      </c>
      <c r="AT44" s="67" t="e">
        <f t="shared" si="16"/>
        <v>#DIV/0!</v>
      </c>
      <c r="AV44" s="67">
        <f t="shared" si="17"/>
        <v>0</v>
      </c>
      <c r="AW44" s="67" t="e">
        <f t="shared" si="18"/>
        <v>#DIV/0!</v>
      </c>
      <c r="AY44" s="67">
        <f t="shared" si="19"/>
        <v>0</v>
      </c>
      <c r="AZ44" s="67" t="e">
        <f t="shared" si="20"/>
        <v>#DIV/0!</v>
      </c>
      <c r="BB44" s="67">
        <f t="shared" si="3"/>
        <v>0</v>
      </c>
      <c r="BC44" s="67" t="e">
        <f t="shared" si="4"/>
        <v>#DIV/0!</v>
      </c>
      <c r="BD44" s="67">
        <f t="shared" si="5"/>
        <v>0</v>
      </c>
    </row>
    <row r="45" spans="1:56" ht="30" customHeight="1">
      <c r="A45" s="12"/>
      <c r="B45" s="3"/>
      <c r="C45" s="3"/>
      <c r="D45" s="14" t="s">
        <v>32</v>
      </c>
      <c r="E45" s="7"/>
      <c r="F45" s="3"/>
      <c r="G45" s="4"/>
      <c r="H45" s="5"/>
      <c r="I45" s="6"/>
      <c r="J45" s="7"/>
      <c r="K45" s="27"/>
      <c r="L45" s="84"/>
      <c r="M45" s="8"/>
      <c r="N45" s="121" t="s">
        <v>67</v>
      </c>
      <c r="O45" s="123">
        <f>O46</f>
        <v>2000000</v>
      </c>
      <c r="P45" s="123">
        <f>P46</f>
        <v>2200000</v>
      </c>
      <c r="Q45" s="123">
        <f aca="true" t="shared" si="34" ref="Q45:W45">Q46</f>
        <v>1500000</v>
      </c>
      <c r="R45" s="123">
        <f t="shared" si="34"/>
        <v>1500000</v>
      </c>
      <c r="S45" s="123">
        <f>S46</f>
        <v>2200000</v>
      </c>
      <c r="T45" s="123"/>
      <c r="U45" s="123">
        <f t="shared" si="34"/>
        <v>0</v>
      </c>
      <c r="V45" s="123">
        <f t="shared" si="34"/>
        <v>0</v>
      </c>
      <c r="W45" s="123">
        <f t="shared" si="34"/>
        <v>450000</v>
      </c>
      <c r="X45" s="123">
        <f t="shared" si="7"/>
        <v>450000</v>
      </c>
      <c r="Y45" s="177">
        <f t="shared" si="8"/>
        <v>20.454545454545453</v>
      </c>
      <c r="AA45" s="123">
        <f aca="true" t="shared" si="35" ref="AA45:AC50">AA46</f>
        <v>145000</v>
      </c>
      <c r="AB45" s="123">
        <f t="shared" si="35"/>
        <v>145000</v>
      </c>
      <c r="AC45" s="123">
        <f t="shared" si="35"/>
        <v>145000</v>
      </c>
      <c r="AD45" s="123">
        <f t="shared" si="9"/>
        <v>435000</v>
      </c>
      <c r="AE45" s="177">
        <f t="shared" si="10"/>
        <v>19.772727272727273</v>
      </c>
      <c r="AG45" s="123">
        <f t="shared" si="11"/>
        <v>885000</v>
      </c>
      <c r="AH45" s="123">
        <f t="shared" si="12"/>
        <v>40.22727272727273</v>
      </c>
      <c r="AJ45" s="123">
        <f aca="true" t="shared" si="36" ref="AJ45:AL50">AJ46</f>
        <v>289000</v>
      </c>
      <c r="AK45" s="123">
        <f t="shared" si="36"/>
        <v>289000</v>
      </c>
      <c r="AL45" s="123">
        <f t="shared" si="36"/>
        <v>326000</v>
      </c>
      <c r="AM45" s="123">
        <f t="shared" si="13"/>
        <v>904000</v>
      </c>
      <c r="AN45" s="123">
        <f t="shared" si="14"/>
        <v>41.09090909090909</v>
      </c>
      <c r="AP45" s="123">
        <f aca="true" t="shared" si="37" ref="AP45:AR50">AP46</f>
        <v>106000</v>
      </c>
      <c r="AQ45" s="123">
        <f t="shared" si="37"/>
        <v>106000</v>
      </c>
      <c r="AR45" s="123">
        <f t="shared" si="37"/>
        <v>199000</v>
      </c>
      <c r="AS45" s="123">
        <f t="shared" si="15"/>
        <v>411000</v>
      </c>
      <c r="AT45" s="123">
        <f t="shared" si="16"/>
        <v>18.681818181818183</v>
      </c>
      <c r="AV45" s="123">
        <f t="shared" si="17"/>
        <v>1315000</v>
      </c>
      <c r="AW45" s="123">
        <f t="shared" si="18"/>
        <v>59.77272727272727</v>
      </c>
      <c r="AY45" s="123">
        <f t="shared" si="19"/>
        <v>2200000</v>
      </c>
      <c r="AZ45" s="123">
        <f t="shared" si="20"/>
        <v>100</v>
      </c>
      <c r="BB45" s="123">
        <f t="shared" si="3"/>
        <v>0</v>
      </c>
      <c r="BC45" s="123">
        <f t="shared" si="4"/>
        <v>0</v>
      </c>
      <c r="BD45" s="123">
        <f t="shared" si="5"/>
        <v>2200000</v>
      </c>
    </row>
    <row r="46" spans="1:56" ht="30" customHeight="1">
      <c r="A46" s="12"/>
      <c r="B46" s="3"/>
      <c r="C46" s="3"/>
      <c r="D46" s="8"/>
      <c r="E46" s="1" t="s">
        <v>31</v>
      </c>
      <c r="F46" s="3"/>
      <c r="G46" s="4"/>
      <c r="H46" s="5"/>
      <c r="I46" s="6"/>
      <c r="J46" s="7"/>
      <c r="K46" s="27"/>
      <c r="L46" s="84"/>
      <c r="M46" s="8"/>
      <c r="N46" s="39" t="s">
        <v>16</v>
      </c>
      <c r="O46" s="68">
        <f aca="true" t="shared" si="38" ref="O46:W50">O47</f>
        <v>2000000</v>
      </c>
      <c r="P46" s="68">
        <f t="shared" si="38"/>
        <v>2200000</v>
      </c>
      <c r="Q46" s="48">
        <f t="shared" si="38"/>
        <v>1500000</v>
      </c>
      <c r="R46" s="118">
        <f t="shared" si="38"/>
        <v>1500000</v>
      </c>
      <c r="S46" s="68">
        <f t="shared" si="38"/>
        <v>2200000</v>
      </c>
      <c r="T46" s="68"/>
      <c r="U46" s="68">
        <f t="shared" si="38"/>
        <v>0</v>
      </c>
      <c r="V46" s="68">
        <f t="shared" si="38"/>
        <v>0</v>
      </c>
      <c r="W46" s="68">
        <f t="shared" si="38"/>
        <v>450000</v>
      </c>
      <c r="X46" s="68">
        <f t="shared" si="7"/>
        <v>450000</v>
      </c>
      <c r="Y46" s="180">
        <f t="shared" si="8"/>
        <v>20.454545454545453</v>
      </c>
      <c r="AA46" s="68">
        <f t="shared" si="35"/>
        <v>145000</v>
      </c>
      <c r="AB46" s="68">
        <f t="shared" si="35"/>
        <v>145000</v>
      </c>
      <c r="AC46" s="68">
        <f t="shared" si="35"/>
        <v>145000</v>
      </c>
      <c r="AD46" s="68">
        <f t="shared" si="9"/>
        <v>435000</v>
      </c>
      <c r="AE46" s="180">
        <f t="shared" si="10"/>
        <v>19.772727272727273</v>
      </c>
      <c r="AG46" s="68">
        <f t="shared" si="11"/>
        <v>885000</v>
      </c>
      <c r="AH46" s="68">
        <f t="shared" si="12"/>
        <v>40.22727272727273</v>
      </c>
      <c r="AJ46" s="68">
        <f t="shared" si="36"/>
        <v>289000</v>
      </c>
      <c r="AK46" s="68">
        <f t="shared" si="36"/>
        <v>289000</v>
      </c>
      <c r="AL46" s="68">
        <f t="shared" si="36"/>
        <v>326000</v>
      </c>
      <c r="AM46" s="68">
        <f t="shared" si="13"/>
        <v>904000</v>
      </c>
      <c r="AN46" s="68">
        <f t="shared" si="14"/>
        <v>41.09090909090909</v>
      </c>
      <c r="AP46" s="68">
        <f t="shared" si="37"/>
        <v>106000</v>
      </c>
      <c r="AQ46" s="68">
        <f t="shared" si="37"/>
        <v>106000</v>
      </c>
      <c r="AR46" s="68">
        <f t="shared" si="37"/>
        <v>199000</v>
      </c>
      <c r="AS46" s="68">
        <f t="shared" si="15"/>
        <v>411000</v>
      </c>
      <c r="AT46" s="68">
        <f t="shared" si="16"/>
        <v>18.681818181818183</v>
      </c>
      <c r="AV46" s="68">
        <f t="shared" si="17"/>
        <v>1315000</v>
      </c>
      <c r="AW46" s="68">
        <f t="shared" si="18"/>
        <v>59.77272727272727</v>
      </c>
      <c r="AY46" s="68">
        <f t="shared" si="19"/>
        <v>2200000</v>
      </c>
      <c r="AZ46" s="68">
        <f t="shared" si="20"/>
        <v>100</v>
      </c>
      <c r="BB46" s="68">
        <f t="shared" si="3"/>
        <v>0</v>
      </c>
      <c r="BC46" s="68">
        <f t="shared" si="4"/>
        <v>0</v>
      </c>
      <c r="BD46" s="68">
        <f t="shared" si="5"/>
        <v>2200000</v>
      </c>
    </row>
    <row r="47" spans="1:56" ht="30" customHeight="1">
      <c r="A47" s="12"/>
      <c r="B47" s="3"/>
      <c r="C47" s="3"/>
      <c r="D47" s="8"/>
      <c r="E47" s="7"/>
      <c r="F47" s="17">
        <v>2</v>
      </c>
      <c r="G47" s="4"/>
      <c r="H47" s="5"/>
      <c r="I47" s="6"/>
      <c r="J47" s="7"/>
      <c r="K47" s="27"/>
      <c r="L47" s="84"/>
      <c r="M47" s="8"/>
      <c r="N47" s="30" t="s">
        <v>17</v>
      </c>
      <c r="O47" s="66">
        <f t="shared" si="38"/>
        <v>2000000</v>
      </c>
      <c r="P47" s="66">
        <f t="shared" si="38"/>
        <v>2200000</v>
      </c>
      <c r="Q47" s="119">
        <f t="shared" si="38"/>
        <v>1500000</v>
      </c>
      <c r="R47" s="120">
        <f t="shared" si="38"/>
        <v>1500000</v>
      </c>
      <c r="S47" s="66">
        <f t="shared" si="38"/>
        <v>2200000</v>
      </c>
      <c r="T47" s="66"/>
      <c r="U47" s="66">
        <f t="shared" si="38"/>
        <v>0</v>
      </c>
      <c r="V47" s="66">
        <f t="shared" si="38"/>
        <v>0</v>
      </c>
      <c r="W47" s="66">
        <f t="shared" si="38"/>
        <v>450000</v>
      </c>
      <c r="X47" s="66">
        <f t="shared" si="7"/>
        <v>450000</v>
      </c>
      <c r="Y47" s="176">
        <f t="shared" si="8"/>
        <v>20.454545454545453</v>
      </c>
      <c r="AA47" s="66">
        <f t="shared" si="35"/>
        <v>145000</v>
      </c>
      <c r="AB47" s="66">
        <f t="shared" si="35"/>
        <v>145000</v>
      </c>
      <c r="AC47" s="66">
        <f t="shared" si="35"/>
        <v>145000</v>
      </c>
      <c r="AD47" s="66">
        <f t="shared" si="9"/>
        <v>435000</v>
      </c>
      <c r="AE47" s="176">
        <f t="shared" si="10"/>
        <v>19.772727272727273</v>
      </c>
      <c r="AG47" s="66">
        <f t="shared" si="11"/>
        <v>885000</v>
      </c>
      <c r="AH47" s="66">
        <f t="shared" si="12"/>
        <v>40.22727272727273</v>
      </c>
      <c r="AJ47" s="66">
        <f t="shared" si="36"/>
        <v>289000</v>
      </c>
      <c r="AK47" s="66">
        <f t="shared" si="36"/>
        <v>289000</v>
      </c>
      <c r="AL47" s="66">
        <f t="shared" si="36"/>
        <v>326000</v>
      </c>
      <c r="AM47" s="66">
        <f t="shared" si="13"/>
        <v>904000</v>
      </c>
      <c r="AN47" s="66">
        <f t="shared" si="14"/>
        <v>41.09090909090909</v>
      </c>
      <c r="AP47" s="66">
        <f t="shared" si="37"/>
        <v>106000</v>
      </c>
      <c r="AQ47" s="66">
        <f t="shared" si="37"/>
        <v>106000</v>
      </c>
      <c r="AR47" s="66">
        <f t="shared" si="37"/>
        <v>199000</v>
      </c>
      <c r="AS47" s="66">
        <f t="shared" si="15"/>
        <v>411000</v>
      </c>
      <c r="AT47" s="66">
        <f t="shared" si="16"/>
        <v>18.681818181818183</v>
      </c>
      <c r="AV47" s="66">
        <f t="shared" si="17"/>
        <v>1315000</v>
      </c>
      <c r="AW47" s="66">
        <f t="shared" si="18"/>
        <v>59.77272727272727</v>
      </c>
      <c r="AY47" s="66">
        <f t="shared" si="19"/>
        <v>2200000</v>
      </c>
      <c r="AZ47" s="66">
        <f t="shared" si="20"/>
        <v>100</v>
      </c>
      <c r="BB47" s="66">
        <f t="shared" si="3"/>
        <v>0</v>
      </c>
      <c r="BC47" s="66">
        <f t="shared" si="4"/>
        <v>0</v>
      </c>
      <c r="BD47" s="66">
        <f t="shared" si="5"/>
        <v>2200000</v>
      </c>
    </row>
    <row r="48" spans="1:56" ht="30" customHeight="1">
      <c r="A48" s="12"/>
      <c r="B48" s="3"/>
      <c r="C48" s="3"/>
      <c r="D48" s="8"/>
      <c r="E48" s="7"/>
      <c r="F48" s="3"/>
      <c r="G48" s="21">
        <v>0</v>
      </c>
      <c r="H48" s="22"/>
      <c r="I48" s="6"/>
      <c r="J48" s="7"/>
      <c r="K48" s="27"/>
      <c r="L48" s="84"/>
      <c r="M48" s="8"/>
      <c r="N48" s="30" t="s">
        <v>17</v>
      </c>
      <c r="O48" s="66">
        <f t="shared" si="38"/>
        <v>2000000</v>
      </c>
      <c r="P48" s="66">
        <f t="shared" si="38"/>
        <v>2200000</v>
      </c>
      <c r="Q48" s="119">
        <f t="shared" si="38"/>
        <v>1500000</v>
      </c>
      <c r="R48" s="120">
        <f t="shared" si="38"/>
        <v>1500000</v>
      </c>
      <c r="S48" s="66">
        <f t="shared" si="38"/>
        <v>2200000</v>
      </c>
      <c r="T48" s="66"/>
      <c r="U48" s="66">
        <f t="shared" si="38"/>
        <v>0</v>
      </c>
      <c r="V48" s="66">
        <f t="shared" si="38"/>
        <v>0</v>
      </c>
      <c r="W48" s="66">
        <f t="shared" si="38"/>
        <v>450000</v>
      </c>
      <c r="X48" s="66">
        <f t="shared" si="7"/>
        <v>450000</v>
      </c>
      <c r="Y48" s="176">
        <f t="shared" si="8"/>
        <v>20.454545454545453</v>
      </c>
      <c r="AA48" s="66">
        <f t="shared" si="35"/>
        <v>145000</v>
      </c>
      <c r="AB48" s="66">
        <f t="shared" si="35"/>
        <v>145000</v>
      </c>
      <c r="AC48" s="66">
        <f t="shared" si="35"/>
        <v>145000</v>
      </c>
      <c r="AD48" s="66">
        <f t="shared" si="9"/>
        <v>435000</v>
      </c>
      <c r="AE48" s="176">
        <f t="shared" si="10"/>
        <v>19.772727272727273</v>
      </c>
      <c r="AG48" s="66">
        <f t="shared" si="11"/>
        <v>885000</v>
      </c>
      <c r="AH48" s="66">
        <f t="shared" si="12"/>
        <v>40.22727272727273</v>
      </c>
      <c r="AJ48" s="66">
        <f t="shared" si="36"/>
        <v>289000</v>
      </c>
      <c r="AK48" s="66">
        <f t="shared" si="36"/>
        <v>289000</v>
      </c>
      <c r="AL48" s="66">
        <f t="shared" si="36"/>
        <v>326000</v>
      </c>
      <c r="AM48" s="66">
        <f t="shared" si="13"/>
        <v>904000</v>
      </c>
      <c r="AN48" s="66">
        <f t="shared" si="14"/>
        <v>41.09090909090909</v>
      </c>
      <c r="AP48" s="66">
        <f t="shared" si="37"/>
        <v>106000</v>
      </c>
      <c r="AQ48" s="66">
        <f t="shared" si="37"/>
        <v>106000</v>
      </c>
      <c r="AR48" s="66">
        <f t="shared" si="37"/>
        <v>199000</v>
      </c>
      <c r="AS48" s="66">
        <f t="shared" si="15"/>
        <v>411000</v>
      </c>
      <c r="AT48" s="66">
        <f t="shared" si="16"/>
        <v>18.681818181818183</v>
      </c>
      <c r="AV48" s="66">
        <f t="shared" si="17"/>
        <v>1315000</v>
      </c>
      <c r="AW48" s="66">
        <f t="shared" si="18"/>
        <v>59.77272727272727</v>
      </c>
      <c r="AY48" s="66">
        <f t="shared" si="19"/>
        <v>2200000</v>
      </c>
      <c r="AZ48" s="66">
        <f t="shared" si="20"/>
        <v>100</v>
      </c>
      <c r="BB48" s="66">
        <f t="shared" si="3"/>
        <v>0</v>
      </c>
      <c r="BC48" s="66">
        <f t="shared" si="4"/>
        <v>0</v>
      </c>
      <c r="BD48" s="66">
        <f t="shared" si="5"/>
        <v>2200000</v>
      </c>
    </row>
    <row r="49" spans="1:56" ht="30" customHeight="1">
      <c r="A49" s="12"/>
      <c r="B49" s="3"/>
      <c r="C49" s="3"/>
      <c r="D49" s="8"/>
      <c r="E49" s="7"/>
      <c r="F49" s="3"/>
      <c r="G49" s="21"/>
      <c r="H49" s="62" t="s">
        <v>52</v>
      </c>
      <c r="I49" s="6"/>
      <c r="J49" s="7"/>
      <c r="K49" s="27"/>
      <c r="L49" s="84"/>
      <c r="M49" s="8"/>
      <c r="N49" s="30" t="s">
        <v>17</v>
      </c>
      <c r="O49" s="66">
        <f t="shared" si="38"/>
        <v>2000000</v>
      </c>
      <c r="P49" s="66">
        <f t="shared" si="38"/>
        <v>2200000</v>
      </c>
      <c r="Q49" s="119">
        <f t="shared" si="38"/>
        <v>1500000</v>
      </c>
      <c r="R49" s="120">
        <f t="shared" si="38"/>
        <v>1500000</v>
      </c>
      <c r="S49" s="66">
        <f t="shared" si="38"/>
        <v>2200000</v>
      </c>
      <c r="T49" s="66"/>
      <c r="U49" s="66">
        <f t="shared" si="38"/>
        <v>0</v>
      </c>
      <c r="V49" s="66">
        <f t="shared" si="38"/>
        <v>0</v>
      </c>
      <c r="W49" s="66">
        <f t="shared" si="38"/>
        <v>450000</v>
      </c>
      <c r="X49" s="66">
        <f t="shared" si="7"/>
        <v>450000</v>
      </c>
      <c r="Y49" s="176">
        <f t="shared" si="8"/>
        <v>20.454545454545453</v>
      </c>
      <c r="AA49" s="66">
        <f t="shared" si="35"/>
        <v>145000</v>
      </c>
      <c r="AB49" s="66">
        <f t="shared" si="35"/>
        <v>145000</v>
      </c>
      <c r="AC49" s="66">
        <f t="shared" si="35"/>
        <v>145000</v>
      </c>
      <c r="AD49" s="66">
        <f t="shared" si="9"/>
        <v>435000</v>
      </c>
      <c r="AE49" s="176">
        <f t="shared" si="10"/>
        <v>19.772727272727273</v>
      </c>
      <c r="AG49" s="66">
        <f t="shared" si="11"/>
        <v>885000</v>
      </c>
      <c r="AH49" s="66">
        <f t="shared" si="12"/>
        <v>40.22727272727273</v>
      </c>
      <c r="AJ49" s="66">
        <f t="shared" si="36"/>
        <v>289000</v>
      </c>
      <c r="AK49" s="66">
        <f t="shared" si="36"/>
        <v>289000</v>
      </c>
      <c r="AL49" s="66">
        <f t="shared" si="36"/>
        <v>326000</v>
      </c>
      <c r="AM49" s="66">
        <f t="shared" si="13"/>
        <v>904000</v>
      </c>
      <c r="AN49" s="66">
        <f t="shared" si="14"/>
        <v>41.09090909090909</v>
      </c>
      <c r="AP49" s="66">
        <f t="shared" si="37"/>
        <v>106000</v>
      </c>
      <c r="AQ49" s="66">
        <f t="shared" si="37"/>
        <v>106000</v>
      </c>
      <c r="AR49" s="66">
        <f t="shared" si="37"/>
        <v>199000</v>
      </c>
      <c r="AS49" s="66">
        <f t="shared" si="15"/>
        <v>411000</v>
      </c>
      <c r="AT49" s="66">
        <f t="shared" si="16"/>
        <v>18.681818181818183</v>
      </c>
      <c r="AV49" s="66">
        <f t="shared" si="17"/>
        <v>1315000</v>
      </c>
      <c r="AW49" s="66">
        <f t="shared" si="18"/>
        <v>59.77272727272727</v>
      </c>
      <c r="AY49" s="66">
        <f t="shared" si="19"/>
        <v>2200000</v>
      </c>
      <c r="AZ49" s="66">
        <f t="shared" si="20"/>
        <v>100</v>
      </c>
      <c r="BB49" s="66">
        <f t="shared" si="3"/>
        <v>0</v>
      </c>
      <c r="BC49" s="66">
        <f t="shared" si="4"/>
        <v>0</v>
      </c>
      <c r="BD49" s="66">
        <f t="shared" si="5"/>
        <v>2200000</v>
      </c>
    </row>
    <row r="50" spans="1:56" ht="30" customHeight="1">
      <c r="A50" s="12"/>
      <c r="B50" s="3"/>
      <c r="C50" s="3"/>
      <c r="D50" s="8"/>
      <c r="E50" s="7"/>
      <c r="F50" s="3"/>
      <c r="G50" s="4"/>
      <c r="H50" s="5"/>
      <c r="I50" s="23">
        <v>2</v>
      </c>
      <c r="J50" s="7"/>
      <c r="K50" s="27"/>
      <c r="L50" s="84"/>
      <c r="M50" s="8"/>
      <c r="N50" s="29" t="s">
        <v>61</v>
      </c>
      <c r="O50" s="69">
        <f>O51</f>
        <v>2000000</v>
      </c>
      <c r="P50" s="69">
        <f>P51</f>
        <v>2200000</v>
      </c>
      <c r="Q50" s="69">
        <f t="shared" si="38"/>
        <v>1500000</v>
      </c>
      <c r="R50" s="69">
        <f t="shared" si="38"/>
        <v>1500000</v>
      </c>
      <c r="S50" s="69">
        <f>S51</f>
        <v>2200000</v>
      </c>
      <c r="T50" s="69"/>
      <c r="U50" s="69">
        <f t="shared" si="38"/>
        <v>0</v>
      </c>
      <c r="V50" s="69">
        <f t="shared" si="38"/>
        <v>0</v>
      </c>
      <c r="W50" s="69">
        <f t="shared" si="38"/>
        <v>450000</v>
      </c>
      <c r="X50" s="69">
        <f t="shared" si="7"/>
        <v>450000</v>
      </c>
      <c r="Y50" s="178">
        <f t="shared" si="8"/>
        <v>20.454545454545453</v>
      </c>
      <c r="AA50" s="69">
        <f t="shared" si="35"/>
        <v>145000</v>
      </c>
      <c r="AB50" s="69">
        <f t="shared" si="35"/>
        <v>145000</v>
      </c>
      <c r="AC50" s="69">
        <f t="shared" si="35"/>
        <v>145000</v>
      </c>
      <c r="AD50" s="69">
        <f t="shared" si="9"/>
        <v>435000</v>
      </c>
      <c r="AE50" s="178">
        <f t="shared" si="10"/>
        <v>19.772727272727273</v>
      </c>
      <c r="AG50" s="69">
        <f t="shared" si="11"/>
        <v>885000</v>
      </c>
      <c r="AH50" s="69">
        <f t="shared" si="12"/>
        <v>40.22727272727273</v>
      </c>
      <c r="AJ50" s="69">
        <f t="shared" si="36"/>
        <v>289000</v>
      </c>
      <c r="AK50" s="69">
        <f t="shared" si="36"/>
        <v>289000</v>
      </c>
      <c r="AL50" s="69">
        <f t="shared" si="36"/>
        <v>326000</v>
      </c>
      <c r="AM50" s="69">
        <f t="shared" si="13"/>
        <v>904000</v>
      </c>
      <c r="AN50" s="69">
        <f t="shared" si="14"/>
        <v>41.09090909090909</v>
      </c>
      <c r="AP50" s="69">
        <f t="shared" si="37"/>
        <v>106000</v>
      </c>
      <c r="AQ50" s="69">
        <f t="shared" si="37"/>
        <v>106000</v>
      </c>
      <c r="AR50" s="69">
        <f t="shared" si="37"/>
        <v>199000</v>
      </c>
      <c r="AS50" s="69">
        <f t="shared" si="15"/>
        <v>411000</v>
      </c>
      <c r="AT50" s="69">
        <f t="shared" si="16"/>
        <v>18.681818181818183</v>
      </c>
      <c r="AV50" s="69">
        <f t="shared" si="17"/>
        <v>1315000</v>
      </c>
      <c r="AW50" s="69">
        <f t="shared" si="18"/>
        <v>59.77272727272727</v>
      </c>
      <c r="AY50" s="69">
        <f t="shared" si="19"/>
        <v>2200000</v>
      </c>
      <c r="AZ50" s="69">
        <f t="shared" si="20"/>
        <v>100</v>
      </c>
      <c r="BB50" s="69">
        <f t="shared" si="3"/>
        <v>0</v>
      </c>
      <c r="BC50" s="69">
        <f t="shared" si="4"/>
        <v>0</v>
      </c>
      <c r="BD50" s="69">
        <f t="shared" si="5"/>
        <v>2200000</v>
      </c>
    </row>
    <row r="51" spans="1:56" ht="30" customHeight="1">
      <c r="A51" s="12"/>
      <c r="B51" s="3"/>
      <c r="C51" s="3"/>
      <c r="D51" s="8"/>
      <c r="E51" s="7"/>
      <c r="F51" s="3"/>
      <c r="G51" s="4"/>
      <c r="H51" s="5"/>
      <c r="I51" s="6"/>
      <c r="J51" s="24" t="s">
        <v>32</v>
      </c>
      <c r="K51" s="27"/>
      <c r="L51" s="84"/>
      <c r="M51" s="8"/>
      <c r="N51" s="30" t="s">
        <v>10</v>
      </c>
      <c r="O51" s="66">
        <f>O52</f>
        <v>2000000</v>
      </c>
      <c r="P51" s="66">
        <f>P52</f>
        <v>2200000</v>
      </c>
      <c r="Q51" s="119">
        <f>Q52</f>
        <v>1500000</v>
      </c>
      <c r="R51" s="120">
        <f>R52</f>
        <v>1500000</v>
      </c>
      <c r="S51" s="66">
        <f>S52</f>
        <v>2200000</v>
      </c>
      <c r="T51" s="66"/>
      <c r="U51" s="66">
        <f>U52</f>
        <v>0</v>
      </c>
      <c r="V51" s="66">
        <f>V52</f>
        <v>0</v>
      </c>
      <c r="W51" s="66">
        <f>W52</f>
        <v>450000</v>
      </c>
      <c r="X51" s="66">
        <f t="shared" si="7"/>
        <v>450000</v>
      </c>
      <c r="Y51" s="176">
        <f t="shared" si="8"/>
        <v>20.454545454545453</v>
      </c>
      <c r="AA51" s="66">
        <f>AA52</f>
        <v>145000</v>
      </c>
      <c r="AB51" s="66">
        <f>AB52</f>
        <v>145000</v>
      </c>
      <c r="AC51" s="66">
        <f>AC52</f>
        <v>145000</v>
      </c>
      <c r="AD51" s="66">
        <f t="shared" si="9"/>
        <v>435000</v>
      </c>
      <c r="AE51" s="176">
        <f t="shared" si="10"/>
        <v>19.772727272727273</v>
      </c>
      <c r="AG51" s="66">
        <f t="shared" si="11"/>
        <v>885000</v>
      </c>
      <c r="AH51" s="66">
        <f t="shared" si="12"/>
        <v>40.22727272727273</v>
      </c>
      <c r="AJ51" s="66">
        <f>AJ52</f>
        <v>289000</v>
      </c>
      <c r="AK51" s="66">
        <f>AK52</f>
        <v>289000</v>
      </c>
      <c r="AL51" s="66">
        <f>AL52</f>
        <v>326000</v>
      </c>
      <c r="AM51" s="66">
        <f t="shared" si="13"/>
        <v>904000</v>
      </c>
      <c r="AN51" s="66">
        <f t="shared" si="14"/>
        <v>41.09090909090909</v>
      </c>
      <c r="AP51" s="66">
        <f>AP52</f>
        <v>106000</v>
      </c>
      <c r="AQ51" s="66">
        <f>AQ52</f>
        <v>106000</v>
      </c>
      <c r="AR51" s="66">
        <f>AR52</f>
        <v>199000</v>
      </c>
      <c r="AS51" s="66">
        <f t="shared" si="15"/>
        <v>411000</v>
      </c>
      <c r="AT51" s="66">
        <f t="shared" si="16"/>
        <v>18.681818181818183</v>
      </c>
      <c r="AV51" s="66">
        <f t="shared" si="17"/>
        <v>1315000</v>
      </c>
      <c r="AW51" s="66">
        <f t="shared" si="18"/>
        <v>59.77272727272727</v>
      </c>
      <c r="AY51" s="66">
        <f t="shared" si="19"/>
        <v>2200000</v>
      </c>
      <c r="AZ51" s="66">
        <f t="shared" si="20"/>
        <v>100</v>
      </c>
      <c r="BB51" s="66">
        <f t="shared" si="3"/>
        <v>0</v>
      </c>
      <c r="BC51" s="66">
        <f t="shared" si="4"/>
        <v>0</v>
      </c>
      <c r="BD51" s="66">
        <f t="shared" si="5"/>
        <v>2200000</v>
      </c>
    </row>
    <row r="52" spans="1:57" ht="30" customHeight="1">
      <c r="A52" s="12"/>
      <c r="B52" s="3"/>
      <c r="C52" s="3"/>
      <c r="D52" s="8"/>
      <c r="E52" s="7"/>
      <c r="F52" s="3"/>
      <c r="G52" s="4"/>
      <c r="H52" s="5"/>
      <c r="I52" s="6"/>
      <c r="J52" s="7"/>
      <c r="K52" s="53">
        <v>1</v>
      </c>
      <c r="L52" s="84"/>
      <c r="M52" s="8"/>
      <c r="N52" s="40" t="s">
        <v>11</v>
      </c>
      <c r="O52" s="67">
        <v>2000000</v>
      </c>
      <c r="P52" s="67">
        <v>2200000</v>
      </c>
      <c r="Q52" s="49">
        <v>1500000</v>
      </c>
      <c r="R52" s="50">
        <v>1500000</v>
      </c>
      <c r="S52" s="67">
        <v>2200000</v>
      </c>
      <c r="T52" s="67"/>
      <c r="U52" s="67"/>
      <c r="V52" s="67"/>
      <c r="W52" s="67">
        <v>450000</v>
      </c>
      <c r="X52" s="67">
        <f t="shared" si="7"/>
        <v>450000</v>
      </c>
      <c r="Y52" s="179">
        <f t="shared" si="8"/>
        <v>20.454545454545453</v>
      </c>
      <c r="AA52" s="67">
        <v>145000</v>
      </c>
      <c r="AB52" s="67">
        <v>145000</v>
      </c>
      <c r="AC52" s="67">
        <v>145000</v>
      </c>
      <c r="AD52" s="67">
        <f t="shared" si="9"/>
        <v>435000</v>
      </c>
      <c r="AE52" s="179">
        <f t="shared" si="10"/>
        <v>19.772727272727273</v>
      </c>
      <c r="AG52" s="67">
        <f t="shared" si="11"/>
        <v>885000</v>
      </c>
      <c r="AH52" s="67">
        <f t="shared" si="12"/>
        <v>40.22727272727273</v>
      </c>
      <c r="AJ52" s="67">
        <v>289000</v>
      </c>
      <c r="AK52" s="67">
        <v>289000</v>
      </c>
      <c r="AL52" s="67">
        <v>326000</v>
      </c>
      <c r="AM52" s="67">
        <f t="shared" si="13"/>
        <v>904000</v>
      </c>
      <c r="AN52" s="67">
        <f t="shared" si="14"/>
        <v>41.09090909090909</v>
      </c>
      <c r="AP52" s="67">
        <v>106000</v>
      </c>
      <c r="AQ52" s="67">
        <v>106000</v>
      </c>
      <c r="AR52" s="67">
        <v>199000</v>
      </c>
      <c r="AS52" s="67">
        <f t="shared" si="15"/>
        <v>411000</v>
      </c>
      <c r="AT52" s="67">
        <f t="shared" si="16"/>
        <v>18.681818181818183</v>
      </c>
      <c r="AV52" s="67">
        <f t="shared" si="17"/>
        <v>1315000</v>
      </c>
      <c r="AW52" s="67">
        <f t="shared" si="18"/>
        <v>59.77272727272727</v>
      </c>
      <c r="AY52" s="67">
        <f t="shared" si="19"/>
        <v>2200000</v>
      </c>
      <c r="AZ52" s="67">
        <f t="shared" si="20"/>
        <v>100</v>
      </c>
      <c r="BB52" s="67">
        <f t="shared" si="3"/>
        <v>0</v>
      </c>
      <c r="BC52" s="67">
        <f t="shared" si="4"/>
        <v>0</v>
      </c>
      <c r="BD52" s="67">
        <f t="shared" si="5"/>
        <v>2200000</v>
      </c>
      <c r="BE52" s="173"/>
    </row>
    <row r="53" spans="1:56" s="152" customFormat="1" ht="30" customHeight="1">
      <c r="A53" s="142"/>
      <c r="B53" s="143"/>
      <c r="C53" s="143"/>
      <c r="D53" s="144" t="s">
        <v>28</v>
      </c>
      <c r="E53" s="145"/>
      <c r="F53" s="143"/>
      <c r="G53" s="146"/>
      <c r="H53" s="147"/>
      <c r="I53" s="148"/>
      <c r="J53" s="145"/>
      <c r="K53" s="149"/>
      <c r="L53" s="150"/>
      <c r="M53" s="151"/>
      <c r="N53" s="121" t="s">
        <v>66</v>
      </c>
      <c r="O53" s="123">
        <f>O54</f>
        <v>2120000</v>
      </c>
      <c r="P53" s="123">
        <f>P54</f>
        <v>1250000</v>
      </c>
      <c r="Q53" s="123">
        <f>Q54</f>
        <v>1319000</v>
      </c>
      <c r="R53" s="123">
        <f>R54</f>
        <v>1398000</v>
      </c>
      <c r="S53" s="123">
        <f>S54</f>
        <v>1250000</v>
      </c>
      <c r="T53" s="123"/>
      <c r="U53" s="123">
        <f>U54</f>
        <v>0</v>
      </c>
      <c r="V53" s="123">
        <f>V54</f>
        <v>0</v>
      </c>
      <c r="W53" s="123">
        <f>W54</f>
        <v>424000</v>
      </c>
      <c r="X53" s="123">
        <f t="shared" si="7"/>
        <v>424000</v>
      </c>
      <c r="Y53" s="177">
        <f t="shared" si="8"/>
        <v>33.92</v>
      </c>
      <c r="Z53" s="141"/>
      <c r="AA53" s="123">
        <f>AA54</f>
        <v>17000</v>
      </c>
      <c r="AB53" s="123">
        <f>AB54</f>
        <v>17000</v>
      </c>
      <c r="AC53" s="123">
        <f>AC54</f>
        <v>17000</v>
      </c>
      <c r="AD53" s="123">
        <f t="shared" si="9"/>
        <v>51000</v>
      </c>
      <c r="AE53" s="177">
        <f t="shared" si="10"/>
        <v>4.08</v>
      </c>
      <c r="AF53" s="141"/>
      <c r="AG53" s="123">
        <f t="shared" si="11"/>
        <v>475000</v>
      </c>
      <c r="AH53" s="123">
        <f t="shared" si="12"/>
        <v>38</v>
      </c>
      <c r="AI53" s="141"/>
      <c r="AJ53" s="123">
        <f>AJ54</f>
        <v>150000</v>
      </c>
      <c r="AK53" s="123">
        <f>AK54</f>
        <v>150000</v>
      </c>
      <c r="AL53" s="123">
        <f>AL54</f>
        <v>163000</v>
      </c>
      <c r="AM53" s="123">
        <f t="shared" si="13"/>
        <v>463000</v>
      </c>
      <c r="AN53" s="123">
        <f t="shared" si="14"/>
        <v>37.04</v>
      </c>
      <c r="AO53" s="141"/>
      <c r="AP53" s="123">
        <f>AP54</f>
        <v>100000</v>
      </c>
      <c r="AQ53" s="123">
        <f>AQ54</f>
        <v>100000</v>
      </c>
      <c r="AR53" s="123">
        <f>AR54</f>
        <v>112000</v>
      </c>
      <c r="AS53" s="123">
        <f t="shared" si="15"/>
        <v>312000</v>
      </c>
      <c r="AT53" s="123">
        <f t="shared" si="16"/>
        <v>24.96</v>
      </c>
      <c r="AU53" s="141"/>
      <c r="AV53" s="123">
        <f t="shared" si="17"/>
        <v>775000</v>
      </c>
      <c r="AW53" s="123">
        <f t="shared" si="18"/>
        <v>62</v>
      </c>
      <c r="AX53" s="141"/>
      <c r="AY53" s="123">
        <f t="shared" si="19"/>
        <v>1250000</v>
      </c>
      <c r="AZ53" s="123">
        <f t="shared" si="20"/>
        <v>100</v>
      </c>
      <c r="BA53" s="141"/>
      <c r="BB53" s="123">
        <f t="shared" si="3"/>
        <v>0</v>
      </c>
      <c r="BC53" s="123">
        <f t="shared" si="4"/>
        <v>0</v>
      </c>
      <c r="BD53" s="123">
        <f t="shared" si="5"/>
        <v>1250000</v>
      </c>
    </row>
    <row r="54" spans="1:56" ht="30" customHeight="1">
      <c r="A54" s="12"/>
      <c r="B54" s="3"/>
      <c r="C54" s="3"/>
      <c r="D54" s="8"/>
      <c r="E54" s="1" t="s">
        <v>29</v>
      </c>
      <c r="F54" s="3"/>
      <c r="G54" s="4"/>
      <c r="H54" s="5"/>
      <c r="I54" s="6"/>
      <c r="J54" s="7"/>
      <c r="K54" s="27"/>
      <c r="L54" s="84"/>
      <c r="M54" s="8"/>
      <c r="N54" s="39" t="s">
        <v>8</v>
      </c>
      <c r="O54" s="68">
        <f aca="true" t="shared" si="39" ref="O54:W59">O55</f>
        <v>2120000</v>
      </c>
      <c r="P54" s="68">
        <f t="shared" si="39"/>
        <v>1250000</v>
      </c>
      <c r="Q54" s="48">
        <f t="shared" si="39"/>
        <v>1319000</v>
      </c>
      <c r="R54" s="118">
        <f t="shared" si="39"/>
        <v>1398000</v>
      </c>
      <c r="S54" s="68">
        <f t="shared" si="39"/>
        <v>1250000</v>
      </c>
      <c r="T54" s="68"/>
      <c r="U54" s="68">
        <f t="shared" si="39"/>
        <v>0</v>
      </c>
      <c r="V54" s="68">
        <f t="shared" si="39"/>
        <v>0</v>
      </c>
      <c r="W54" s="68">
        <f t="shared" si="39"/>
        <v>424000</v>
      </c>
      <c r="X54" s="68">
        <f t="shared" si="7"/>
        <v>424000</v>
      </c>
      <c r="Y54" s="180">
        <f t="shared" si="8"/>
        <v>33.92</v>
      </c>
      <c r="AA54" s="68">
        <f aca="true" t="shared" si="40" ref="AA54:AC59">AA55</f>
        <v>17000</v>
      </c>
      <c r="AB54" s="68">
        <f t="shared" si="40"/>
        <v>17000</v>
      </c>
      <c r="AC54" s="68">
        <f t="shared" si="40"/>
        <v>17000</v>
      </c>
      <c r="AD54" s="68">
        <f t="shared" si="9"/>
        <v>51000</v>
      </c>
      <c r="AE54" s="180">
        <f t="shared" si="10"/>
        <v>4.08</v>
      </c>
      <c r="AG54" s="68">
        <f t="shared" si="11"/>
        <v>475000</v>
      </c>
      <c r="AH54" s="68">
        <f t="shared" si="12"/>
        <v>38</v>
      </c>
      <c r="AJ54" s="68">
        <f aca="true" t="shared" si="41" ref="AJ54:AL59">AJ55</f>
        <v>150000</v>
      </c>
      <c r="AK54" s="68">
        <f t="shared" si="41"/>
        <v>150000</v>
      </c>
      <c r="AL54" s="68">
        <f t="shared" si="41"/>
        <v>163000</v>
      </c>
      <c r="AM54" s="68">
        <f t="shared" si="13"/>
        <v>463000</v>
      </c>
      <c r="AN54" s="68">
        <f t="shared" si="14"/>
        <v>37.04</v>
      </c>
      <c r="AP54" s="68">
        <f aca="true" t="shared" si="42" ref="AP54:AR59">AP55</f>
        <v>100000</v>
      </c>
      <c r="AQ54" s="68">
        <f t="shared" si="42"/>
        <v>100000</v>
      </c>
      <c r="AR54" s="68">
        <f t="shared" si="42"/>
        <v>112000</v>
      </c>
      <c r="AS54" s="68">
        <f t="shared" si="15"/>
        <v>312000</v>
      </c>
      <c r="AT54" s="68">
        <f t="shared" si="16"/>
        <v>24.96</v>
      </c>
      <c r="AV54" s="68">
        <f t="shared" si="17"/>
        <v>775000</v>
      </c>
      <c r="AW54" s="68">
        <f t="shared" si="18"/>
        <v>62</v>
      </c>
      <c r="AY54" s="68">
        <f t="shared" si="19"/>
        <v>1250000</v>
      </c>
      <c r="AZ54" s="68">
        <f t="shared" si="20"/>
        <v>100</v>
      </c>
      <c r="BB54" s="68">
        <f t="shared" si="3"/>
        <v>0</v>
      </c>
      <c r="BC54" s="68">
        <f t="shared" si="4"/>
        <v>0</v>
      </c>
      <c r="BD54" s="68">
        <f t="shared" si="5"/>
        <v>1250000</v>
      </c>
    </row>
    <row r="55" spans="1:56" ht="30" customHeight="1">
      <c r="A55" s="12"/>
      <c r="B55" s="3"/>
      <c r="C55" s="3"/>
      <c r="D55" s="8"/>
      <c r="E55" s="7"/>
      <c r="F55" s="17">
        <v>6</v>
      </c>
      <c r="G55" s="4"/>
      <c r="H55" s="5"/>
      <c r="I55" s="6"/>
      <c r="J55" s="7"/>
      <c r="K55" s="27"/>
      <c r="L55" s="84"/>
      <c r="M55" s="8"/>
      <c r="N55" s="30" t="s">
        <v>18</v>
      </c>
      <c r="O55" s="66">
        <f t="shared" si="39"/>
        <v>2120000</v>
      </c>
      <c r="P55" s="66">
        <f t="shared" si="39"/>
        <v>1250000</v>
      </c>
      <c r="Q55" s="119">
        <f t="shared" si="39"/>
        <v>1319000</v>
      </c>
      <c r="R55" s="120">
        <f t="shared" si="39"/>
        <v>1398000</v>
      </c>
      <c r="S55" s="66">
        <f t="shared" si="39"/>
        <v>1250000</v>
      </c>
      <c r="T55" s="66"/>
      <c r="U55" s="66">
        <f t="shared" si="39"/>
        <v>0</v>
      </c>
      <c r="V55" s="66">
        <f t="shared" si="39"/>
        <v>0</v>
      </c>
      <c r="W55" s="66">
        <f t="shared" si="39"/>
        <v>424000</v>
      </c>
      <c r="X55" s="66">
        <f t="shared" si="7"/>
        <v>424000</v>
      </c>
      <c r="Y55" s="176">
        <f t="shared" si="8"/>
        <v>33.92</v>
      </c>
      <c r="AA55" s="66">
        <f t="shared" si="40"/>
        <v>17000</v>
      </c>
      <c r="AB55" s="66">
        <f t="shared" si="40"/>
        <v>17000</v>
      </c>
      <c r="AC55" s="66">
        <f t="shared" si="40"/>
        <v>17000</v>
      </c>
      <c r="AD55" s="66">
        <f t="shared" si="9"/>
        <v>51000</v>
      </c>
      <c r="AE55" s="176">
        <f t="shared" si="10"/>
        <v>4.08</v>
      </c>
      <c r="AG55" s="66">
        <f t="shared" si="11"/>
        <v>475000</v>
      </c>
      <c r="AH55" s="66">
        <f t="shared" si="12"/>
        <v>38</v>
      </c>
      <c r="AJ55" s="66">
        <f t="shared" si="41"/>
        <v>150000</v>
      </c>
      <c r="AK55" s="66">
        <f t="shared" si="41"/>
        <v>150000</v>
      </c>
      <c r="AL55" s="66">
        <f t="shared" si="41"/>
        <v>163000</v>
      </c>
      <c r="AM55" s="66">
        <f t="shared" si="13"/>
        <v>463000</v>
      </c>
      <c r="AN55" s="66">
        <f t="shared" si="14"/>
        <v>37.04</v>
      </c>
      <c r="AP55" s="66">
        <f t="shared" si="42"/>
        <v>100000</v>
      </c>
      <c r="AQ55" s="66">
        <f t="shared" si="42"/>
        <v>100000</v>
      </c>
      <c r="AR55" s="66">
        <f t="shared" si="42"/>
        <v>112000</v>
      </c>
      <c r="AS55" s="66">
        <f t="shared" si="15"/>
        <v>312000</v>
      </c>
      <c r="AT55" s="66">
        <f t="shared" si="16"/>
        <v>24.96</v>
      </c>
      <c r="AV55" s="66">
        <f t="shared" si="17"/>
        <v>775000</v>
      </c>
      <c r="AW55" s="66">
        <f t="shared" si="18"/>
        <v>62</v>
      </c>
      <c r="AY55" s="66">
        <f t="shared" si="19"/>
        <v>1250000</v>
      </c>
      <c r="AZ55" s="66">
        <f t="shared" si="20"/>
        <v>100</v>
      </c>
      <c r="BB55" s="66">
        <f t="shared" si="3"/>
        <v>0</v>
      </c>
      <c r="BC55" s="66">
        <f t="shared" si="4"/>
        <v>0</v>
      </c>
      <c r="BD55" s="66">
        <f t="shared" si="5"/>
        <v>1250000</v>
      </c>
    </row>
    <row r="56" spans="1:56" ht="30" customHeight="1">
      <c r="A56" s="12"/>
      <c r="B56" s="3"/>
      <c r="C56" s="3"/>
      <c r="D56" s="8"/>
      <c r="E56" s="7"/>
      <c r="F56" s="3"/>
      <c r="G56" s="21">
        <v>0</v>
      </c>
      <c r="H56" s="22"/>
      <c r="I56" s="6"/>
      <c r="J56" s="7"/>
      <c r="K56" s="27"/>
      <c r="L56" s="84"/>
      <c r="M56" s="8"/>
      <c r="N56" s="30" t="s">
        <v>18</v>
      </c>
      <c r="O56" s="66">
        <f t="shared" si="39"/>
        <v>2120000</v>
      </c>
      <c r="P56" s="66">
        <f t="shared" si="39"/>
        <v>1250000</v>
      </c>
      <c r="Q56" s="66">
        <f t="shared" si="39"/>
        <v>1319000</v>
      </c>
      <c r="R56" s="66">
        <f t="shared" si="39"/>
        <v>1398000</v>
      </c>
      <c r="S56" s="66">
        <f>S57</f>
        <v>1250000</v>
      </c>
      <c r="T56" s="66"/>
      <c r="U56" s="66">
        <f t="shared" si="39"/>
        <v>0</v>
      </c>
      <c r="V56" s="66">
        <f t="shared" si="39"/>
        <v>0</v>
      </c>
      <c r="W56" s="66">
        <f t="shared" si="39"/>
        <v>424000</v>
      </c>
      <c r="X56" s="66">
        <f t="shared" si="7"/>
        <v>424000</v>
      </c>
      <c r="Y56" s="176">
        <f t="shared" si="8"/>
        <v>33.92</v>
      </c>
      <c r="AA56" s="66">
        <f t="shared" si="40"/>
        <v>17000</v>
      </c>
      <c r="AB56" s="66">
        <f t="shared" si="40"/>
        <v>17000</v>
      </c>
      <c r="AC56" s="66">
        <f t="shared" si="40"/>
        <v>17000</v>
      </c>
      <c r="AD56" s="66">
        <f t="shared" si="9"/>
        <v>51000</v>
      </c>
      <c r="AE56" s="176">
        <f t="shared" si="10"/>
        <v>4.08</v>
      </c>
      <c r="AG56" s="66">
        <f t="shared" si="11"/>
        <v>475000</v>
      </c>
      <c r="AH56" s="66">
        <f t="shared" si="12"/>
        <v>38</v>
      </c>
      <c r="AJ56" s="66">
        <f t="shared" si="41"/>
        <v>150000</v>
      </c>
      <c r="AK56" s="66">
        <f t="shared" si="41"/>
        <v>150000</v>
      </c>
      <c r="AL56" s="66">
        <f t="shared" si="41"/>
        <v>163000</v>
      </c>
      <c r="AM56" s="66">
        <f t="shared" si="13"/>
        <v>463000</v>
      </c>
      <c r="AN56" s="66">
        <f t="shared" si="14"/>
        <v>37.04</v>
      </c>
      <c r="AP56" s="66">
        <f t="shared" si="42"/>
        <v>100000</v>
      </c>
      <c r="AQ56" s="66">
        <f t="shared" si="42"/>
        <v>100000</v>
      </c>
      <c r="AR56" s="66">
        <f t="shared" si="42"/>
        <v>112000</v>
      </c>
      <c r="AS56" s="66">
        <f t="shared" si="15"/>
        <v>312000</v>
      </c>
      <c r="AT56" s="66">
        <f t="shared" si="16"/>
        <v>24.96</v>
      </c>
      <c r="AV56" s="66">
        <f t="shared" si="17"/>
        <v>775000</v>
      </c>
      <c r="AW56" s="66">
        <f t="shared" si="18"/>
        <v>62</v>
      </c>
      <c r="AY56" s="66">
        <f t="shared" si="19"/>
        <v>1250000</v>
      </c>
      <c r="AZ56" s="66">
        <f t="shared" si="20"/>
        <v>100</v>
      </c>
      <c r="BB56" s="66">
        <f t="shared" si="3"/>
        <v>0</v>
      </c>
      <c r="BC56" s="66">
        <f t="shared" si="4"/>
        <v>0</v>
      </c>
      <c r="BD56" s="66">
        <f t="shared" si="5"/>
        <v>1250000</v>
      </c>
    </row>
    <row r="57" spans="1:56" ht="30" customHeight="1">
      <c r="A57" s="12"/>
      <c r="B57" s="3"/>
      <c r="C57" s="3"/>
      <c r="D57" s="8"/>
      <c r="E57" s="7"/>
      <c r="F57" s="3"/>
      <c r="G57" s="21"/>
      <c r="H57" s="57" t="s">
        <v>28</v>
      </c>
      <c r="I57" s="81"/>
      <c r="J57" s="73"/>
      <c r="K57" s="103"/>
      <c r="L57" s="85"/>
      <c r="M57" s="74"/>
      <c r="N57" s="58" t="s">
        <v>55</v>
      </c>
      <c r="O57" s="70">
        <f t="shared" si="39"/>
        <v>2120000</v>
      </c>
      <c r="P57" s="70">
        <f t="shared" si="39"/>
        <v>1250000</v>
      </c>
      <c r="Q57" s="139">
        <f>Q58</f>
        <v>1319000</v>
      </c>
      <c r="R57" s="140">
        <f>R58</f>
        <v>1398000</v>
      </c>
      <c r="S57" s="70">
        <f>S58</f>
        <v>1250000</v>
      </c>
      <c r="T57" s="70"/>
      <c r="U57" s="70">
        <f>U58</f>
        <v>0</v>
      </c>
      <c r="V57" s="70">
        <f>V58</f>
        <v>0</v>
      </c>
      <c r="W57" s="70">
        <f>W58</f>
        <v>424000</v>
      </c>
      <c r="X57" s="70">
        <f>U57+V57+W57</f>
        <v>424000</v>
      </c>
      <c r="Y57" s="287">
        <f>X57/(S57/100)</f>
        <v>33.92</v>
      </c>
      <c r="AA57" s="70">
        <f t="shared" si="40"/>
        <v>17000</v>
      </c>
      <c r="AB57" s="70">
        <f t="shared" si="40"/>
        <v>17000</v>
      </c>
      <c r="AC57" s="70">
        <f t="shared" si="40"/>
        <v>17000</v>
      </c>
      <c r="AD57" s="70">
        <f>AA57+AB57+AC57</f>
        <v>51000</v>
      </c>
      <c r="AE57" s="287">
        <f>AD57/(S57/100)</f>
        <v>4.08</v>
      </c>
      <c r="AG57" s="70">
        <f>X57+AD57</f>
        <v>475000</v>
      </c>
      <c r="AH57" s="70">
        <f>AG57/(S57/100)</f>
        <v>38</v>
      </c>
      <c r="AJ57" s="70">
        <f t="shared" si="41"/>
        <v>150000</v>
      </c>
      <c r="AK57" s="70">
        <f t="shared" si="41"/>
        <v>150000</v>
      </c>
      <c r="AL57" s="70">
        <f t="shared" si="41"/>
        <v>163000</v>
      </c>
      <c r="AM57" s="70">
        <f>AJ57+AK57+AL57</f>
        <v>463000</v>
      </c>
      <c r="AN57" s="70">
        <f>AM57/(S57/100)</f>
        <v>37.04</v>
      </c>
      <c r="AP57" s="70">
        <f t="shared" si="42"/>
        <v>100000</v>
      </c>
      <c r="AQ57" s="70">
        <f t="shared" si="42"/>
        <v>100000</v>
      </c>
      <c r="AR57" s="70">
        <f t="shared" si="42"/>
        <v>112000</v>
      </c>
      <c r="AS57" s="70">
        <f>AP57+AQ57+AR57</f>
        <v>312000</v>
      </c>
      <c r="AT57" s="70">
        <f>AS57/(S57/100)</f>
        <v>24.96</v>
      </c>
      <c r="AV57" s="70">
        <f>AM57+AS57</f>
        <v>775000</v>
      </c>
      <c r="AW57" s="70">
        <f>AV57/(S57/100)</f>
        <v>62</v>
      </c>
      <c r="AY57" s="70">
        <f>AG57+AV57</f>
        <v>1250000</v>
      </c>
      <c r="AZ57" s="70">
        <f>AY57/(S57/100)</f>
        <v>100</v>
      </c>
      <c r="BB57" s="70">
        <f t="shared" si="3"/>
        <v>0</v>
      </c>
      <c r="BC57" s="70">
        <f t="shared" si="4"/>
        <v>0</v>
      </c>
      <c r="BD57" s="70">
        <f t="shared" si="5"/>
        <v>1250000</v>
      </c>
    </row>
    <row r="58" spans="1:56" ht="30" customHeight="1">
      <c r="A58" s="12"/>
      <c r="B58" s="3"/>
      <c r="C58" s="3"/>
      <c r="D58" s="8"/>
      <c r="E58" s="7"/>
      <c r="F58" s="3"/>
      <c r="G58" s="4"/>
      <c r="H58" s="5"/>
      <c r="I58" s="23">
        <v>2</v>
      </c>
      <c r="J58" s="7"/>
      <c r="K58" s="27"/>
      <c r="L58" s="84"/>
      <c r="M58" s="8"/>
      <c r="N58" s="29" t="s">
        <v>61</v>
      </c>
      <c r="O58" s="69">
        <f t="shared" si="39"/>
        <v>2120000</v>
      </c>
      <c r="P58" s="69">
        <f t="shared" si="39"/>
        <v>1250000</v>
      </c>
      <c r="Q58" s="69">
        <f t="shared" si="39"/>
        <v>1319000</v>
      </c>
      <c r="R58" s="69">
        <f t="shared" si="39"/>
        <v>1398000</v>
      </c>
      <c r="S58" s="69">
        <f>S59</f>
        <v>1250000</v>
      </c>
      <c r="T58" s="69"/>
      <c r="U58" s="69">
        <f t="shared" si="39"/>
        <v>0</v>
      </c>
      <c r="V58" s="69">
        <f t="shared" si="39"/>
        <v>0</v>
      </c>
      <c r="W58" s="69">
        <f t="shared" si="39"/>
        <v>424000</v>
      </c>
      <c r="X58" s="69">
        <f>U58+V58+W58</f>
        <v>424000</v>
      </c>
      <c r="Y58" s="178">
        <f>X58/(S58/100)</f>
        <v>33.92</v>
      </c>
      <c r="AA58" s="69">
        <f t="shared" si="40"/>
        <v>17000</v>
      </c>
      <c r="AB58" s="69">
        <f t="shared" si="40"/>
        <v>17000</v>
      </c>
      <c r="AC58" s="69">
        <f t="shared" si="40"/>
        <v>17000</v>
      </c>
      <c r="AD58" s="69">
        <f>AA58+AB58+AC58</f>
        <v>51000</v>
      </c>
      <c r="AE58" s="178">
        <f>AD58/(S58/100)</f>
        <v>4.08</v>
      </c>
      <c r="AG58" s="69">
        <f>X58+AD58</f>
        <v>475000</v>
      </c>
      <c r="AH58" s="69">
        <f>AG58/(S58/100)</f>
        <v>38</v>
      </c>
      <c r="AJ58" s="69">
        <f t="shared" si="41"/>
        <v>150000</v>
      </c>
      <c r="AK58" s="69">
        <f t="shared" si="41"/>
        <v>150000</v>
      </c>
      <c r="AL58" s="69">
        <f t="shared" si="41"/>
        <v>163000</v>
      </c>
      <c r="AM58" s="69">
        <f>AJ58+AK58+AL58</f>
        <v>463000</v>
      </c>
      <c r="AN58" s="69">
        <f>AM58/(S58/100)</f>
        <v>37.04</v>
      </c>
      <c r="AP58" s="69">
        <f t="shared" si="42"/>
        <v>100000</v>
      </c>
      <c r="AQ58" s="69">
        <f t="shared" si="42"/>
        <v>100000</v>
      </c>
      <c r="AR58" s="69">
        <f t="shared" si="42"/>
        <v>112000</v>
      </c>
      <c r="AS58" s="69">
        <f>AP58+AQ58+AR58</f>
        <v>312000</v>
      </c>
      <c r="AT58" s="69">
        <f>AS58/(S58/100)</f>
        <v>24.96</v>
      </c>
      <c r="AV58" s="69">
        <f>AM58+AS58</f>
        <v>775000</v>
      </c>
      <c r="AW58" s="69">
        <f>AV58/(S58/100)</f>
        <v>62</v>
      </c>
      <c r="AY58" s="69">
        <f>AG58+AV58</f>
        <v>1250000</v>
      </c>
      <c r="AZ58" s="69">
        <f>AY58/(S58/100)</f>
        <v>100</v>
      </c>
      <c r="BB58" s="69">
        <f t="shared" si="3"/>
        <v>0</v>
      </c>
      <c r="BC58" s="69">
        <f t="shared" si="4"/>
        <v>0</v>
      </c>
      <c r="BD58" s="69">
        <f t="shared" si="5"/>
        <v>1250000</v>
      </c>
    </row>
    <row r="59" spans="1:56" ht="30" customHeight="1">
      <c r="A59" s="12"/>
      <c r="B59" s="3"/>
      <c r="C59" s="3"/>
      <c r="D59" s="8"/>
      <c r="E59" s="7"/>
      <c r="F59" s="3"/>
      <c r="G59" s="4"/>
      <c r="H59" s="5"/>
      <c r="I59" s="6"/>
      <c r="J59" s="24" t="s">
        <v>32</v>
      </c>
      <c r="K59" s="27"/>
      <c r="L59" s="84"/>
      <c r="M59" s="8"/>
      <c r="N59" s="30" t="s">
        <v>10</v>
      </c>
      <c r="O59" s="66">
        <f t="shared" si="39"/>
        <v>2120000</v>
      </c>
      <c r="P59" s="66">
        <f t="shared" si="39"/>
        <v>1250000</v>
      </c>
      <c r="Q59" s="66">
        <f>Q60</f>
        <v>1319000</v>
      </c>
      <c r="R59" s="66">
        <f>R60</f>
        <v>1398000</v>
      </c>
      <c r="S59" s="66">
        <f>S60</f>
        <v>1250000</v>
      </c>
      <c r="T59" s="66"/>
      <c r="U59" s="66">
        <f>U60</f>
        <v>0</v>
      </c>
      <c r="V59" s="66">
        <f>V60</f>
        <v>0</v>
      </c>
      <c r="W59" s="66">
        <f>W60</f>
        <v>424000</v>
      </c>
      <c r="X59" s="66">
        <f>U59+V59+W59</f>
        <v>424000</v>
      </c>
      <c r="Y59" s="176">
        <f>X59/(S59/100)</f>
        <v>33.92</v>
      </c>
      <c r="AA59" s="66">
        <f t="shared" si="40"/>
        <v>17000</v>
      </c>
      <c r="AB59" s="66">
        <f t="shared" si="40"/>
        <v>17000</v>
      </c>
      <c r="AC59" s="66">
        <f t="shared" si="40"/>
        <v>17000</v>
      </c>
      <c r="AD59" s="66">
        <f>AA59+AB59+AC59</f>
        <v>51000</v>
      </c>
      <c r="AE59" s="176">
        <f>AD59/(S59/100)</f>
        <v>4.08</v>
      </c>
      <c r="AG59" s="66">
        <f>X59+AD59</f>
        <v>475000</v>
      </c>
      <c r="AH59" s="66">
        <f>AG59/(S59/100)</f>
        <v>38</v>
      </c>
      <c r="AJ59" s="66">
        <f t="shared" si="41"/>
        <v>150000</v>
      </c>
      <c r="AK59" s="66">
        <f t="shared" si="41"/>
        <v>150000</v>
      </c>
      <c r="AL59" s="66">
        <f t="shared" si="41"/>
        <v>163000</v>
      </c>
      <c r="AM59" s="66">
        <f>AJ59+AK59+AL59</f>
        <v>463000</v>
      </c>
      <c r="AN59" s="66">
        <f>AM59/(S59/100)</f>
        <v>37.04</v>
      </c>
      <c r="AP59" s="66">
        <f t="shared" si="42"/>
        <v>100000</v>
      </c>
      <c r="AQ59" s="66">
        <f t="shared" si="42"/>
        <v>100000</v>
      </c>
      <c r="AR59" s="66">
        <f t="shared" si="42"/>
        <v>112000</v>
      </c>
      <c r="AS59" s="66">
        <f>AP59+AQ59+AR59</f>
        <v>312000</v>
      </c>
      <c r="AT59" s="66">
        <f>AS59/(S59/100)</f>
        <v>24.96</v>
      </c>
      <c r="AV59" s="66">
        <f>AM59+AS59</f>
        <v>775000</v>
      </c>
      <c r="AW59" s="66">
        <f>AV59/(S59/100)</f>
        <v>62</v>
      </c>
      <c r="AY59" s="66">
        <f>AG59+AV59</f>
        <v>1250000</v>
      </c>
      <c r="AZ59" s="66">
        <f>AY59/(S59/100)</f>
        <v>100</v>
      </c>
      <c r="BB59" s="66">
        <f t="shared" si="3"/>
        <v>0</v>
      </c>
      <c r="BC59" s="66">
        <f t="shared" si="4"/>
        <v>0</v>
      </c>
      <c r="BD59" s="66">
        <f t="shared" si="5"/>
        <v>1250000</v>
      </c>
    </row>
    <row r="60" spans="1:57" ht="30" customHeight="1">
      <c r="A60" s="12"/>
      <c r="B60" s="3"/>
      <c r="C60" s="3"/>
      <c r="D60" s="8"/>
      <c r="E60" s="7"/>
      <c r="F60" s="3"/>
      <c r="G60" s="4"/>
      <c r="H60" s="5"/>
      <c r="I60" s="6"/>
      <c r="J60" s="7"/>
      <c r="K60" s="53">
        <v>1</v>
      </c>
      <c r="L60" s="84"/>
      <c r="M60" s="8"/>
      <c r="N60" s="40" t="s">
        <v>54</v>
      </c>
      <c r="O60" s="67">
        <v>2120000</v>
      </c>
      <c r="P60" s="67">
        <v>1250000</v>
      </c>
      <c r="Q60" s="49">
        <v>1319000</v>
      </c>
      <c r="R60" s="50">
        <v>1398000</v>
      </c>
      <c r="S60" s="67">
        <v>1250000</v>
      </c>
      <c r="T60" s="67"/>
      <c r="U60" s="67"/>
      <c r="V60" s="67"/>
      <c r="W60" s="67">
        <v>424000</v>
      </c>
      <c r="X60" s="67">
        <f>U60+V60+W60</f>
        <v>424000</v>
      </c>
      <c r="Y60" s="67">
        <f>X60/(S60/100)</f>
        <v>33.92</v>
      </c>
      <c r="AA60" s="67">
        <v>17000</v>
      </c>
      <c r="AB60" s="67">
        <v>17000</v>
      </c>
      <c r="AC60" s="67">
        <v>17000</v>
      </c>
      <c r="AD60" s="67">
        <f>AA60+AB60+AC60</f>
        <v>51000</v>
      </c>
      <c r="AE60" s="67">
        <f>AD60/(S60/100)</f>
        <v>4.08</v>
      </c>
      <c r="AG60" s="67">
        <f>X60+AD60</f>
        <v>475000</v>
      </c>
      <c r="AH60" s="67">
        <f>AG60/(S60/100)</f>
        <v>38</v>
      </c>
      <c r="AJ60" s="67">
        <v>150000</v>
      </c>
      <c r="AK60" s="67">
        <v>150000</v>
      </c>
      <c r="AL60" s="67">
        <v>163000</v>
      </c>
      <c r="AM60" s="67">
        <f>AJ60+AK60+AL60</f>
        <v>463000</v>
      </c>
      <c r="AN60" s="67">
        <f>AM60/(S60/100)</f>
        <v>37.04</v>
      </c>
      <c r="AP60" s="67">
        <v>100000</v>
      </c>
      <c r="AQ60" s="67">
        <v>100000</v>
      </c>
      <c r="AR60" s="67">
        <v>112000</v>
      </c>
      <c r="AS60" s="67">
        <f>AP60+AQ60+AR60</f>
        <v>312000</v>
      </c>
      <c r="AT60" s="67">
        <f>AS60/(S60/100)</f>
        <v>24.96</v>
      </c>
      <c r="AV60" s="67">
        <f>AM60+AS60</f>
        <v>775000</v>
      </c>
      <c r="AW60" s="67">
        <f>AV60/(S60/100)</f>
        <v>62</v>
      </c>
      <c r="AY60" s="67">
        <f>AG60+AV60</f>
        <v>1250000</v>
      </c>
      <c r="AZ60" s="67">
        <f>AY60/(S60/100)</f>
        <v>100</v>
      </c>
      <c r="BB60" s="67">
        <f>S60-AY60</f>
        <v>0</v>
      </c>
      <c r="BC60" s="67">
        <f>BB60/(S60/100)</f>
        <v>0</v>
      </c>
      <c r="BD60" s="67">
        <f>S60-BB60</f>
        <v>1250000</v>
      </c>
      <c r="BE60" s="173"/>
    </row>
    <row r="61" spans="1:56" ht="30" customHeight="1">
      <c r="A61" s="12"/>
      <c r="B61" s="3"/>
      <c r="C61" s="3"/>
      <c r="D61" s="14" t="s">
        <v>29</v>
      </c>
      <c r="E61" s="7"/>
      <c r="F61" s="3"/>
      <c r="G61" s="4"/>
      <c r="H61" s="5"/>
      <c r="I61" s="6"/>
      <c r="J61" s="7"/>
      <c r="K61" s="27"/>
      <c r="L61" s="84"/>
      <c r="M61" s="8"/>
      <c r="N61" s="121" t="s">
        <v>68</v>
      </c>
      <c r="O61" s="123">
        <f>O62+O69</f>
        <v>17700000</v>
      </c>
      <c r="P61" s="123">
        <f>P62+P69</f>
        <v>15800000</v>
      </c>
      <c r="Q61" s="123">
        <f aca="true" t="shared" si="43" ref="Q61:W61">Q62+Q69</f>
        <v>19526000</v>
      </c>
      <c r="R61" s="123">
        <f t="shared" si="43"/>
        <v>21939000</v>
      </c>
      <c r="S61" s="123">
        <f>S62+S69</f>
        <v>15800000</v>
      </c>
      <c r="T61" s="123"/>
      <c r="U61" s="123">
        <f t="shared" si="43"/>
        <v>0</v>
      </c>
      <c r="V61" s="123">
        <f t="shared" si="43"/>
        <v>205000</v>
      </c>
      <c r="W61" s="123">
        <f t="shared" si="43"/>
        <v>3335000</v>
      </c>
      <c r="X61" s="123">
        <f>U61+V61+W61</f>
        <v>3540000</v>
      </c>
      <c r="Y61" s="177">
        <f>X61/(S61/100)</f>
        <v>22.40506329113924</v>
      </c>
      <c r="AA61" s="123">
        <f>AA62+AA69</f>
        <v>821000</v>
      </c>
      <c r="AB61" s="123">
        <f>AB62+AB69</f>
        <v>821000</v>
      </c>
      <c r="AC61" s="123">
        <f>AC62+AC69</f>
        <v>821000</v>
      </c>
      <c r="AD61" s="123">
        <f>AA61+AB61+AC61</f>
        <v>2463000</v>
      </c>
      <c r="AE61" s="177">
        <f>AD61/(S61/100)</f>
        <v>15.58860759493671</v>
      </c>
      <c r="AG61" s="123">
        <f>X61+AD61</f>
        <v>6003000</v>
      </c>
      <c r="AH61" s="123">
        <f>AG61/(S61/100)</f>
        <v>37.99367088607595</v>
      </c>
      <c r="AJ61" s="123">
        <f>AJ62+AJ69</f>
        <v>1896000</v>
      </c>
      <c r="AK61" s="123">
        <f>AK62+AK69</f>
        <v>1896000</v>
      </c>
      <c r="AL61" s="123">
        <f>AL62+AL69</f>
        <v>2054000</v>
      </c>
      <c r="AM61" s="123">
        <f>AJ61+AK61+AL61</f>
        <v>5846000</v>
      </c>
      <c r="AN61" s="123">
        <f>AM61/(S61/100)</f>
        <v>37</v>
      </c>
      <c r="AP61" s="123">
        <f>AP62+AP69</f>
        <v>1264000</v>
      </c>
      <c r="AQ61" s="123">
        <f>AQ62+AQ69</f>
        <v>1264000</v>
      </c>
      <c r="AR61" s="123">
        <f>AR62+AR69</f>
        <v>1423000</v>
      </c>
      <c r="AS61" s="123">
        <f>AP61+AQ61+AR61</f>
        <v>3951000</v>
      </c>
      <c r="AT61" s="123">
        <f>AS61/(S61/100)</f>
        <v>25.00632911392405</v>
      </c>
      <c r="AV61" s="123">
        <f>AM61+AS61</f>
        <v>9797000</v>
      </c>
      <c r="AW61" s="123">
        <f>AV61/(S61/100)</f>
        <v>62.00632911392405</v>
      </c>
      <c r="AY61" s="123">
        <f>AG61+AV61</f>
        <v>15800000</v>
      </c>
      <c r="AZ61" s="123">
        <f>AY61/(S61/100)</f>
        <v>100</v>
      </c>
      <c r="BB61" s="123">
        <f t="shared" si="3"/>
        <v>0</v>
      </c>
      <c r="BC61" s="123">
        <f t="shared" si="4"/>
        <v>0</v>
      </c>
      <c r="BD61" s="123">
        <f t="shared" si="5"/>
        <v>15800000</v>
      </c>
    </row>
    <row r="62" spans="1:56" ht="30" customHeight="1">
      <c r="A62" s="12"/>
      <c r="B62" s="3"/>
      <c r="C62" s="3"/>
      <c r="D62" s="27"/>
      <c r="E62" s="1" t="s">
        <v>31</v>
      </c>
      <c r="F62" s="13"/>
      <c r="G62" s="21"/>
      <c r="H62" s="22"/>
      <c r="I62" s="28"/>
      <c r="J62" s="7"/>
      <c r="K62" s="27"/>
      <c r="L62" s="84"/>
      <c r="M62" s="8"/>
      <c r="N62" s="39" t="s">
        <v>16</v>
      </c>
      <c r="O62" s="68">
        <f aca="true" t="shared" si="44" ref="O62:W67">O63</f>
        <v>1000000</v>
      </c>
      <c r="P62" s="68">
        <f t="shared" si="44"/>
        <v>2500000</v>
      </c>
      <c r="Q62" s="48">
        <f t="shared" si="44"/>
        <v>2826000</v>
      </c>
      <c r="R62" s="118">
        <f t="shared" si="44"/>
        <v>3139000</v>
      </c>
      <c r="S62" s="68">
        <f t="shared" si="44"/>
        <v>2500000</v>
      </c>
      <c r="T62" s="68"/>
      <c r="U62" s="68">
        <f t="shared" si="44"/>
        <v>0</v>
      </c>
      <c r="V62" s="68">
        <f t="shared" si="44"/>
        <v>0</v>
      </c>
      <c r="W62" s="68">
        <f t="shared" si="44"/>
        <v>200000</v>
      </c>
      <c r="X62" s="68">
        <f aca="true" t="shared" si="45" ref="X62:X76">U62+V62+W62</f>
        <v>200000</v>
      </c>
      <c r="Y62" s="180">
        <f aca="true" t="shared" si="46" ref="Y62:Y76">X62/(S62/100)</f>
        <v>8</v>
      </c>
      <c r="AA62" s="68">
        <f aca="true" t="shared" si="47" ref="AA62:AC67">AA63</f>
        <v>250000</v>
      </c>
      <c r="AB62" s="68">
        <f t="shared" si="47"/>
        <v>250000</v>
      </c>
      <c r="AC62" s="68">
        <f t="shared" si="47"/>
        <v>250000</v>
      </c>
      <c r="AD62" s="68">
        <f aca="true" t="shared" si="48" ref="AD62:AD76">AA62+AB62+AC62</f>
        <v>750000</v>
      </c>
      <c r="AE62" s="180">
        <f aca="true" t="shared" si="49" ref="AE62:AE76">AD62/(S62/100)</f>
        <v>30</v>
      </c>
      <c r="AG62" s="68">
        <f aca="true" t="shared" si="50" ref="AG62:AG76">X62+AD62</f>
        <v>950000</v>
      </c>
      <c r="AH62" s="68">
        <f aca="true" t="shared" si="51" ref="AH62:AH76">AG62/(S62/100)</f>
        <v>38</v>
      </c>
      <c r="AJ62" s="68">
        <f aca="true" t="shared" si="52" ref="AJ62:AL67">AJ63</f>
        <v>300000</v>
      </c>
      <c r="AK62" s="68">
        <f t="shared" si="52"/>
        <v>300000</v>
      </c>
      <c r="AL62" s="68">
        <f t="shared" si="52"/>
        <v>325000</v>
      </c>
      <c r="AM62" s="68">
        <f aca="true" t="shared" si="53" ref="AM62:AM76">AJ62+AK62+AL62</f>
        <v>925000</v>
      </c>
      <c r="AN62" s="68">
        <f aca="true" t="shared" si="54" ref="AN62:AN76">AM62/(S62/100)</f>
        <v>37</v>
      </c>
      <c r="AP62" s="68">
        <f aca="true" t="shared" si="55" ref="AP62:AR67">AP63</f>
        <v>200000</v>
      </c>
      <c r="AQ62" s="68">
        <f t="shared" si="55"/>
        <v>200000</v>
      </c>
      <c r="AR62" s="68">
        <f t="shared" si="55"/>
        <v>225000</v>
      </c>
      <c r="AS62" s="68">
        <f aca="true" t="shared" si="56" ref="AS62:AS76">AP62+AQ62+AR62</f>
        <v>625000</v>
      </c>
      <c r="AT62" s="68">
        <f aca="true" t="shared" si="57" ref="AT62:AT76">AS62/(S62/100)</f>
        <v>25</v>
      </c>
      <c r="AV62" s="68">
        <f aca="true" t="shared" si="58" ref="AV62:AV76">AM62+AS62</f>
        <v>1550000</v>
      </c>
      <c r="AW62" s="68">
        <f aca="true" t="shared" si="59" ref="AW62:AW76">AV62/(S62/100)</f>
        <v>62</v>
      </c>
      <c r="AY62" s="68">
        <f aca="true" t="shared" si="60" ref="AY62:AY76">AG62+AV62</f>
        <v>2500000</v>
      </c>
      <c r="AZ62" s="68">
        <f aca="true" t="shared" si="61" ref="AZ62:AZ76">AY62/(S62/100)</f>
        <v>100</v>
      </c>
      <c r="BB62" s="68">
        <f t="shared" si="3"/>
        <v>0</v>
      </c>
      <c r="BC62" s="68">
        <f t="shared" si="4"/>
        <v>0</v>
      </c>
      <c r="BD62" s="68">
        <f t="shared" si="5"/>
        <v>2500000</v>
      </c>
    </row>
    <row r="63" spans="1:56" ht="30" customHeight="1">
      <c r="A63" s="12"/>
      <c r="B63" s="3"/>
      <c r="C63" s="3"/>
      <c r="D63" s="8"/>
      <c r="E63" s="7"/>
      <c r="F63" s="17">
        <v>1</v>
      </c>
      <c r="G63" s="4"/>
      <c r="H63" s="5"/>
      <c r="I63" s="6"/>
      <c r="J63" s="7"/>
      <c r="K63" s="27"/>
      <c r="L63" s="84"/>
      <c r="M63" s="8"/>
      <c r="N63" s="30" t="s">
        <v>19</v>
      </c>
      <c r="O63" s="66">
        <f t="shared" si="44"/>
        <v>1000000</v>
      </c>
      <c r="P63" s="66">
        <f t="shared" si="44"/>
        <v>2500000</v>
      </c>
      <c r="Q63" s="119">
        <f t="shared" si="44"/>
        <v>2826000</v>
      </c>
      <c r="R63" s="120">
        <f t="shared" si="44"/>
        <v>3139000</v>
      </c>
      <c r="S63" s="66">
        <f t="shared" si="44"/>
        <v>2500000</v>
      </c>
      <c r="T63" s="66"/>
      <c r="U63" s="66">
        <f t="shared" si="44"/>
        <v>0</v>
      </c>
      <c r="V63" s="66">
        <f t="shared" si="44"/>
        <v>0</v>
      </c>
      <c r="W63" s="66">
        <f t="shared" si="44"/>
        <v>200000</v>
      </c>
      <c r="X63" s="66">
        <f t="shared" si="45"/>
        <v>200000</v>
      </c>
      <c r="Y63" s="176">
        <f t="shared" si="46"/>
        <v>8</v>
      </c>
      <c r="AA63" s="66">
        <f t="shared" si="47"/>
        <v>250000</v>
      </c>
      <c r="AB63" s="66">
        <f t="shared" si="47"/>
        <v>250000</v>
      </c>
      <c r="AC63" s="66">
        <f t="shared" si="47"/>
        <v>250000</v>
      </c>
      <c r="AD63" s="66">
        <f t="shared" si="48"/>
        <v>750000</v>
      </c>
      <c r="AE63" s="176">
        <f t="shared" si="49"/>
        <v>30</v>
      </c>
      <c r="AG63" s="66">
        <f t="shared" si="50"/>
        <v>950000</v>
      </c>
      <c r="AH63" s="66">
        <f t="shared" si="51"/>
        <v>38</v>
      </c>
      <c r="AJ63" s="66">
        <f t="shared" si="52"/>
        <v>300000</v>
      </c>
      <c r="AK63" s="66">
        <f t="shared" si="52"/>
        <v>300000</v>
      </c>
      <c r="AL63" s="66">
        <f t="shared" si="52"/>
        <v>325000</v>
      </c>
      <c r="AM63" s="66">
        <f t="shared" si="53"/>
        <v>925000</v>
      </c>
      <c r="AN63" s="66">
        <f t="shared" si="54"/>
        <v>37</v>
      </c>
      <c r="AP63" s="66">
        <f t="shared" si="55"/>
        <v>200000</v>
      </c>
      <c r="AQ63" s="66">
        <f t="shared" si="55"/>
        <v>200000</v>
      </c>
      <c r="AR63" s="66">
        <f t="shared" si="55"/>
        <v>225000</v>
      </c>
      <c r="AS63" s="66">
        <f t="shared" si="56"/>
        <v>625000</v>
      </c>
      <c r="AT63" s="66">
        <f t="shared" si="57"/>
        <v>25</v>
      </c>
      <c r="AV63" s="66">
        <f t="shared" si="58"/>
        <v>1550000</v>
      </c>
      <c r="AW63" s="66">
        <f t="shared" si="59"/>
        <v>62</v>
      </c>
      <c r="AY63" s="66">
        <f t="shared" si="60"/>
        <v>2500000</v>
      </c>
      <c r="AZ63" s="66">
        <f t="shared" si="61"/>
        <v>100</v>
      </c>
      <c r="BB63" s="66">
        <f t="shared" si="3"/>
        <v>0</v>
      </c>
      <c r="BC63" s="66">
        <f t="shared" si="4"/>
        <v>0</v>
      </c>
      <c r="BD63" s="66">
        <f t="shared" si="5"/>
        <v>2500000</v>
      </c>
    </row>
    <row r="64" spans="1:56" ht="30" customHeight="1">
      <c r="A64" s="12"/>
      <c r="B64" s="3"/>
      <c r="C64" s="3"/>
      <c r="D64" s="8"/>
      <c r="E64" s="7"/>
      <c r="F64" s="3"/>
      <c r="G64" s="21">
        <v>0</v>
      </c>
      <c r="H64" s="22"/>
      <c r="I64" s="6"/>
      <c r="J64" s="7"/>
      <c r="K64" s="27"/>
      <c r="L64" s="84"/>
      <c r="M64" s="8"/>
      <c r="N64" s="30" t="s">
        <v>19</v>
      </c>
      <c r="O64" s="66">
        <f t="shared" si="44"/>
        <v>1000000</v>
      </c>
      <c r="P64" s="66">
        <f t="shared" si="44"/>
        <v>2500000</v>
      </c>
      <c r="Q64" s="119">
        <f t="shared" si="44"/>
        <v>2826000</v>
      </c>
      <c r="R64" s="120">
        <f t="shared" si="44"/>
        <v>3139000</v>
      </c>
      <c r="S64" s="66">
        <f t="shared" si="44"/>
        <v>2500000</v>
      </c>
      <c r="T64" s="66"/>
      <c r="U64" s="66">
        <f t="shared" si="44"/>
        <v>0</v>
      </c>
      <c r="V64" s="66">
        <f t="shared" si="44"/>
        <v>0</v>
      </c>
      <c r="W64" s="66">
        <f t="shared" si="44"/>
        <v>200000</v>
      </c>
      <c r="X64" s="66">
        <f t="shared" si="45"/>
        <v>200000</v>
      </c>
      <c r="Y64" s="176">
        <f t="shared" si="46"/>
        <v>8</v>
      </c>
      <c r="AA64" s="66">
        <f t="shared" si="47"/>
        <v>250000</v>
      </c>
      <c r="AB64" s="66">
        <f t="shared" si="47"/>
        <v>250000</v>
      </c>
      <c r="AC64" s="66">
        <f t="shared" si="47"/>
        <v>250000</v>
      </c>
      <c r="AD64" s="66">
        <f t="shared" si="48"/>
        <v>750000</v>
      </c>
      <c r="AE64" s="176">
        <f t="shared" si="49"/>
        <v>30</v>
      </c>
      <c r="AG64" s="66">
        <f t="shared" si="50"/>
        <v>950000</v>
      </c>
      <c r="AH64" s="66">
        <f t="shared" si="51"/>
        <v>38</v>
      </c>
      <c r="AJ64" s="66">
        <f t="shared" si="52"/>
        <v>300000</v>
      </c>
      <c r="AK64" s="66">
        <f t="shared" si="52"/>
        <v>300000</v>
      </c>
      <c r="AL64" s="66">
        <f t="shared" si="52"/>
        <v>325000</v>
      </c>
      <c r="AM64" s="66">
        <f t="shared" si="53"/>
        <v>925000</v>
      </c>
      <c r="AN64" s="66">
        <f t="shared" si="54"/>
        <v>37</v>
      </c>
      <c r="AP64" s="66">
        <f t="shared" si="55"/>
        <v>200000</v>
      </c>
      <c r="AQ64" s="66">
        <f t="shared" si="55"/>
        <v>200000</v>
      </c>
      <c r="AR64" s="66">
        <f t="shared" si="55"/>
        <v>225000</v>
      </c>
      <c r="AS64" s="66">
        <f t="shared" si="56"/>
        <v>625000</v>
      </c>
      <c r="AT64" s="66">
        <f t="shared" si="57"/>
        <v>25</v>
      </c>
      <c r="AV64" s="66">
        <f t="shared" si="58"/>
        <v>1550000</v>
      </c>
      <c r="AW64" s="66">
        <f t="shared" si="59"/>
        <v>62</v>
      </c>
      <c r="AY64" s="66">
        <f t="shared" si="60"/>
        <v>2500000</v>
      </c>
      <c r="AZ64" s="66">
        <f t="shared" si="61"/>
        <v>100</v>
      </c>
      <c r="BB64" s="66">
        <f t="shared" si="3"/>
        <v>0</v>
      </c>
      <c r="BC64" s="66">
        <f t="shared" si="4"/>
        <v>0</v>
      </c>
      <c r="BD64" s="66">
        <f t="shared" si="5"/>
        <v>2500000</v>
      </c>
    </row>
    <row r="65" spans="1:56" ht="30" customHeight="1">
      <c r="A65" s="12"/>
      <c r="B65" s="3"/>
      <c r="C65" s="3"/>
      <c r="D65" s="8"/>
      <c r="E65" s="7"/>
      <c r="F65" s="3"/>
      <c r="G65" s="21"/>
      <c r="H65" s="62" t="s">
        <v>52</v>
      </c>
      <c r="I65" s="6"/>
      <c r="J65" s="7"/>
      <c r="K65" s="27"/>
      <c r="L65" s="84"/>
      <c r="M65" s="8"/>
      <c r="N65" s="30" t="s">
        <v>19</v>
      </c>
      <c r="O65" s="66">
        <f t="shared" si="44"/>
        <v>1000000</v>
      </c>
      <c r="P65" s="66">
        <f t="shared" si="44"/>
        <v>2500000</v>
      </c>
      <c r="Q65" s="119">
        <f t="shared" si="44"/>
        <v>2826000</v>
      </c>
      <c r="R65" s="120">
        <f t="shared" si="44"/>
        <v>3139000</v>
      </c>
      <c r="S65" s="66">
        <f t="shared" si="44"/>
        <v>2500000</v>
      </c>
      <c r="T65" s="66"/>
      <c r="U65" s="66">
        <f t="shared" si="44"/>
        <v>0</v>
      </c>
      <c r="V65" s="66">
        <f t="shared" si="44"/>
        <v>0</v>
      </c>
      <c r="W65" s="66">
        <f t="shared" si="44"/>
        <v>200000</v>
      </c>
      <c r="X65" s="66">
        <f t="shared" si="45"/>
        <v>200000</v>
      </c>
      <c r="Y65" s="176">
        <f t="shared" si="46"/>
        <v>8</v>
      </c>
      <c r="AA65" s="66">
        <f t="shared" si="47"/>
        <v>250000</v>
      </c>
      <c r="AB65" s="66">
        <f t="shared" si="47"/>
        <v>250000</v>
      </c>
      <c r="AC65" s="66">
        <f t="shared" si="47"/>
        <v>250000</v>
      </c>
      <c r="AD65" s="66">
        <f t="shared" si="48"/>
        <v>750000</v>
      </c>
      <c r="AE65" s="176">
        <f t="shared" si="49"/>
        <v>30</v>
      </c>
      <c r="AG65" s="66">
        <f t="shared" si="50"/>
        <v>950000</v>
      </c>
      <c r="AH65" s="66">
        <f t="shared" si="51"/>
        <v>38</v>
      </c>
      <c r="AJ65" s="66">
        <f t="shared" si="52"/>
        <v>300000</v>
      </c>
      <c r="AK65" s="66">
        <f t="shared" si="52"/>
        <v>300000</v>
      </c>
      <c r="AL65" s="66">
        <f t="shared" si="52"/>
        <v>325000</v>
      </c>
      <c r="AM65" s="66">
        <f t="shared" si="53"/>
        <v>925000</v>
      </c>
      <c r="AN65" s="66">
        <f t="shared" si="54"/>
        <v>37</v>
      </c>
      <c r="AP65" s="66">
        <f t="shared" si="55"/>
        <v>200000</v>
      </c>
      <c r="AQ65" s="66">
        <f t="shared" si="55"/>
        <v>200000</v>
      </c>
      <c r="AR65" s="66">
        <f t="shared" si="55"/>
        <v>225000</v>
      </c>
      <c r="AS65" s="66">
        <f t="shared" si="56"/>
        <v>625000</v>
      </c>
      <c r="AT65" s="66">
        <f t="shared" si="57"/>
        <v>25</v>
      </c>
      <c r="AV65" s="66">
        <f t="shared" si="58"/>
        <v>1550000</v>
      </c>
      <c r="AW65" s="66">
        <f t="shared" si="59"/>
        <v>62</v>
      </c>
      <c r="AY65" s="66">
        <f t="shared" si="60"/>
        <v>2500000</v>
      </c>
      <c r="AZ65" s="66">
        <f t="shared" si="61"/>
        <v>100</v>
      </c>
      <c r="BB65" s="66">
        <f t="shared" si="3"/>
        <v>0</v>
      </c>
      <c r="BC65" s="66">
        <f t="shared" si="4"/>
        <v>0</v>
      </c>
      <c r="BD65" s="66">
        <f t="shared" si="5"/>
        <v>2500000</v>
      </c>
    </row>
    <row r="66" spans="1:56" ht="30" customHeight="1">
      <c r="A66" s="12"/>
      <c r="B66" s="3"/>
      <c r="C66" s="3"/>
      <c r="D66" s="8"/>
      <c r="E66" s="7"/>
      <c r="F66" s="3"/>
      <c r="G66" s="4"/>
      <c r="H66" s="5"/>
      <c r="I66" s="23">
        <v>2</v>
      </c>
      <c r="J66" s="7"/>
      <c r="K66" s="27"/>
      <c r="L66" s="84"/>
      <c r="M66" s="8"/>
      <c r="N66" s="29" t="s">
        <v>61</v>
      </c>
      <c r="O66" s="69">
        <f t="shared" si="44"/>
        <v>1000000</v>
      </c>
      <c r="P66" s="69">
        <f t="shared" si="44"/>
        <v>2500000</v>
      </c>
      <c r="Q66" s="126">
        <f t="shared" si="44"/>
        <v>2826000</v>
      </c>
      <c r="R66" s="127">
        <f t="shared" si="44"/>
        <v>3139000</v>
      </c>
      <c r="S66" s="69">
        <f t="shared" si="44"/>
        <v>2500000</v>
      </c>
      <c r="T66" s="69"/>
      <c r="U66" s="69">
        <f t="shared" si="44"/>
        <v>0</v>
      </c>
      <c r="V66" s="69">
        <f t="shared" si="44"/>
        <v>0</v>
      </c>
      <c r="W66" s="69">
        <f t="shared" si="44"/>
        <v>200000</v>
      </c>
      <c r="X66" s="69">
        <f t="shared" si="45"/>
        <v>200000</v>
      </c>
      <c r="Y66" s="178">
        <f t="shared" si="46"/>
        <v>8</v>
      </c>
      <c r="AA66" s="69">
        <f t="shared" si="47"/>
        <v>250000</v>
      </c>
      <c r="AB66" s="69">
        <f t="shared" si="47"/>
        <v>250000</v>
      </c>
      <c r="AC66" s="69">
        <f t="shared" si="47"/>
        <v>250000</v>
      </c>
      <c r="AD66" s="69">
        <f t="shared" si="48"/>
        <v>750000</v>
      </c>
      <c r="AE66" s="178">
        <f t="shared" si="49"/>
        <v>30</v>
      </c>
      <c r="AG66" s="69">
        <f t="shared" si="50"/>
        <v>950000</v>
      </c>
      <c r="AH66" s="69">
        <f t="shared" si="51"/>
        <v>38</v>
      </c>
      <c r="AJ66" s="69">
        <f t="shared" si="52"/>
        <v>300000</v>
      </c>
      <c r="AK66" s="69">
        <f t="shared" si="52"/>
        <v>300000</v>
      </c>
      <c r="AL66" s="69">
        <f t="shared" si="52"/>
        <v>325000</v>
      </c>
      <c r="AM66" s="69">
        <f t="shared" si="53"/>
        <v>925000</v>
      </c>
      <c r="AN66" s="69">
        <f t="shared" si="54"/>
        <v>37</v>
      </c>
      <c r="AP66" s="69">
        <f t="shared" si="55"/>
        <v>200000</v>
      </c>
      <c r="AQ66" s="69">
        <f t="shared" si="55"/>
        <v>200000</v>
      </c>
      <c r="AR66" s="69">
        <f t="shared" si="55"/>
        <v>225000</v>
      </c>
      <c r="AS66" s="69">
        <f t="shared" si="56"/>
        <v>625000</v>
      </c>
      <c r="AT66" s="69">
        <f t="shared" si="57"/>
        <v>25</v>
      </c>
      <c r="AV66" s="69">
        <f t="shared" si="58"/>
        <v>1550000</v>
      </c>
      <c r="AW66" s="69">
        <f t="shared" si="59"/>
        <v>62</v>
      </c>
      <c r="AY66" s="69">
        <f t="shared" si="60"/>
        <v>2500000</v>
      </c>
      <c r="AZ66" s="69">
        <f t="shared" si="61"/>
        <v>100</v>
      </c>
      <c r="BB66" s="69">
        <f t="shared" si="3"/>
        <v>0</v>
      </c>
      <c r="BC66" s="69">
        <f t="shared" si="4"/>
        <v>0</v>
      </c>
      <c r="BD66" s="69">
        <f t="shared" si="5"/>
        <v>2500000</v>
      </c>
    </row>
    <row r="67" spans="1:56" ht="30" customHeight="1">
      <c r="A67" s="12"/>
      <c r="B67" s="3"/>
      <c r="C67" s="3"/>
      <c r="D67" s="8"/>
      <c r="E67" s="7"/>
      <c r="F67" s="3"/>
      <c r="G67" s="4"/>
      <c r="H67" s="5"/>
      <c r="I67" s="6"/>
      <c r="J67" s="24" t="s">
        <v>32</v>
      </c>
      <c r="K67" s="27"/>
      <c r="L67" s="84"/>
      <c r="M67" s="8"/>
      <c r="N67" s="30" t="s">
        <v>10</v>
      </c>
      <c r="O67" s="66">
        <f t="shared" si="44"/>
        <v>1000000</v>
      </c>
      <c r="P67" s="66">
        <f t="shared" si="44"/>
        <v>2500000</v>
      </c>
      <c r="Q67" s="119">
        <f t="shared" si="44"/>
        <v>2826000</v>
      </c>
      <c r="R67" s="120">
        <f t="shared" si="44"/>
        <v>3139000</v>
      </c>
      <c r="S67" s="66">
        <f t="shared" si="44"/>
        <v>2500000</v>
      </c>
      <c r="T67" s="66"/>
      <c r="U67" s="66">
        <f t="shared" si="44"/>
        <v>0</v>
      </c>
      <c r="V67" s="66">
        <f t="shared" si="44"/>
        <v>0</v>
      </c>
      <c r="W67" s="66">
        <f t="shared" si="44"/>
        <v>200000</v>
      </c>
      <c r="X67" s="66">
        <f t="shared" si="45"/>
        <v>200000</v>
      </c>
      <c r="Y67" s="176">
        <f t="shared" si="46"/>
        <v>8</v>
      </c>
      <c r="AA67" s="66">
        <f t="shared" si="47"/>
        <v>250000</v>
      </c>
      <c r="AB67" s="66">
        <f t="shared" si="47"/>
        <v>250000</v>
      </c>
      <c r="AC67" s="66">
        <f t="shared" si="47"/>
        <v>250000</v>
      </c>
      <c r="AD67" s="66">
        <f t="shared" si="48"/>
        <v>750000</v>
      </c>
      <c r="AE67" s="176">
        <f t="shared" si="49"/>
        <v>30</v>
      </c>
      <c r="AG67" s="66">
        <f t="shared" si="50"/>
        <v>950000</v>
      </c>
      <c r="AH67" s="66">
        <f t="shared" si="51"/>
        <v>38</v>
      </c>
      <c r="AJ67" s="66">
        <f t="shared" si="52"/>
        <v>300000</v>
      </c>
      <c r="AK67" s="66">
        <f t="shared" si="52"/>
        <v>300000</v>
      </c>
      <c r="AL67" s="66">
        <f t="shared" si="52"/>
        <v>325000</v>
      </c>
      <c r="AM67" s="66">
        <f t="shared" si="53"/>
        <v>925000</v>
      </c>
      <c r="AN67" s="66">
        <f t="shared" si="54"/>
        <v>37</v>
      </c>
      <c r="AP67" s="66">
        <f t="shared" si="55"/>
        <v>200000</v>
      </c>
      <c r="AQ67" s="66">
        <f t="shared" si="55"/>
        <v>200000</v>
      </c>
      <c r="AR67" s="66">
        <f t="shared" si="55"/>
        <v>225000</v>
      </c>
      <c r="AS67" s="66">
        <f t="shared" si="56"/>
        <v>625000</v>
      </c>
      <c r="AT67" s="66">
        <f t="shared" si="57"/>
        <v>25</v>
      </c>
      <c r="AV67" s="66">
        <f t="shared" si="58"/>
        <v>1550000</v>
      </c>
      <c r="AW67" s="66">
        <f t="shared" si="59"/>
        <v>62</v>
      </c>
      <c r="AY67" s="66">
        <f t="shared" si="60"/>
        <v>2500000</v>
      </c>
      <c r="AZ67" s="66">
        <f t="shared" si="61"/>
        <v>100</v>
      </c>
      <c r="BB67" s="66">
        <f t="shared" si="3"/>
        <v>0</v>
      </c>
      <c r="BC67" s="66">
        <f t="shared" si="4"/>
        <v>0</v>
      </c>
      <c r="BD67" s="66">
        <f t="shared" si="5"/>
        <v>2500000</v>
      </c>
    </row>
    <row r="68" spans="1:57" ht="30" customHeight="1">
      <c r="A68" s="12"/>
      <c r="B68" s="3"/>
      <c r="C68" s="3"/>
      <c r="D68" s="8"/>
      <c r="E68" s="7"/>
      <c r="F68" s="3"/>
      <c r="G68" s="4"/>
      <c r="H68" s="5"/>
      <c r="I68" s="6"/>
      <c r="J68" s="7"/>
      <c r="K68" s="53">
        <v>5</v>
      </c>
      <c r="L68" s="84"/>
      <c r="M68" s="8"/>
      <c r="N68" s="40" t="s">
        <v>20</v>
      </c>
      <c r="O68" s="67">
        <v>1000000</v>
      </c>
      <c r="P68" s="67">
        <v>2500000</v>
      </c>
      <c r="Q68" s="49">
        <v>2826000</v>
      </c>
      <c r="R68" s="50">
        <v>3139000</v>
      </c>
      <c r="S68" s="67">
        <v>2500000</v>
      </c>
      <c r="T68" s="67"/>
      <c r="U68" s="67"/>
      <c r="V68" s="67"/>
      <c r="W68" s="67">
        <v>200000</v>
      </c>
      <c r="X68" s="67">
        <f t="shared" si="45"/>
        <v>200000</v>
      </c>
      <c r="Y68" s="179">
        <f t="shared" si="46"/>
        <v>8</v>
      </c>
      <c r="AA68" s="67">
        <v>250000</v>
      </c>
      <c r="AB68" s="67">
        <v>250000</v>
      </c>
      <c r="AC68" s="67">
        <v>250000</v>
      </c>
      <c r="AD68" s="67">
        <f t="shared" si="48"/>
        <v>750000</v>
      </c>
      <c r="AE68" s="179">
        <f t="shared" si="49"/>
        <v>30</v>
      </c>
      <c r="AG68" s="67">
        <f t="shared" si="50"/>
        <v>950000</v>
      </c>
      <c r="AH68" s="67">
        <f t="shared" si="51"/>
        <v>38</v>
      </c>
      <c r="AJ68" s="67">
        <v>300000</v>
      </c>
      <c r="AK68" s="67">
        <v>300000</v>
      </c>
      <c r="AL68" s="67">
        <v>325000</v>
      </c>
      <c r="AM68" s="67">
        <f t="shared" si="53"/>
        <v>925000</v>
      </c>
      <c r="AN68" s="67">
        <f t="shared" si="54"/>
        <v>37</v>
      </c>
      <c r="AP68" s="67">
        <v>200000</v>
      </c>
      <c r="AQ68" s="67">
        <v>200000</v>
      </c>
      <c r="AR68" s="67">
        <v>225000</v>
      </c>
      <c r="AS68" s="67">
        <f t="shared" si="56"/>
        <v>625000</v>
      </c>
      <c r="AT68" s="67">
        <f t="shared" si="57"/>
        <v>25</v>
      </c>
      <c r="AV68" s="67">
        <f t="shared" si="58"/>
        <v>1550000</v>
      </c>
      <c r="AW68" s="67">
        <f t="shared" si="59"/>
        <v>62</v>
      </c>
      <c r="AY68" s="67">
        <f t="shared" si="60"/>
        <v>2500000</v>
      </c>
      <c r="AZ68" s="67">
        <f t="shared" si="61"/>
        <v>100</v>
      </c>
      <c r="BB68" s="67">
        <f>S68-AY68</f>
        <v>0</v>
      </c>
      <c r="BC68" s="67">
        <f>BB68/(S68/100)</f>
        <v>0</v>
      </c>
      <c r="BD68" s="67">
        <f>S68-BB68</f>
        <v>2500000</v>
      </c>
      <c r="BE68" s="173"/>
    </row>
    <row r="69" spans="1:56" ht="30" customHeight="1">
      <c r="A69" s="12"/>
      <c r="B69" s="3"/>
      <c r="C69" s="3"/>
      <c r="D69" s="8"/>
      <c r="E69" s="1" t="s">
        <v>29</v>
      </c>
      <c r="F69" s="3"/>
      <c r="G69" s="4"/>
      <c r="H69" s="5"/>
      <c r="I69" s="6"/>
      <c r="J69" s="7"/>
      <c r="K69" s="27"/>
      <c r="L69" s="84"/>
      <c r="M69" s="8"/>
      <c r="N69" s="39" t="s">
        <v>8</v>
      </c>
      <c r="O69" s="68">
        <f aca="true" t="shared" si="62" ref="O69:W73">O70</f>
        <v>16700000</v>
      </c>
      <c r="P69" s="68">
        <f t="shared" si="62"/>
        <v>13300000</v>
      </c>
      <c r="Q69" s="68">
        <f t="shared" si="62"/>
        <v>16700000</v>
      </c>
      <c r="R69" s="68">
        <f t="shared" si="62"/>
        <v>18800000</v>
      </c>
      <c r="S69" s="68">
        <f t="shared" si="62"/>
        <v>13300000</v>
      </c>
      <c r="T69" s="68"/>
      <c r="U69" s="68">
        <f t="shared" si="62"/>
        <v>0</v>
      </c>
      <c r="V69" s="68">
        <f t="shared" si="62"/>
        <v>205000</v>
      </c>
      <c r="W69" s="68">
        <f t="shared" si="62"/>
        <v>3135000</v>
      </c>
      <c r="X69" s="68">
        <f t="shared" si="45"/>
        <v>3340000</v>
      </c>
      <c r="Y69" s="180">
        <f t="shared" si="46"/>
        <v>25.112781954887218</v>
      </c>
      <c r="AA69" s="68">
        <f aca="true" t="shared" si="63" ref="AA69:AC73">AA70</f>
        <v>571000</v>
      </c>
      <c r="AB69" s="68">
        <f t="shared" si="63"/>
        <v>571000</v>
      </c>
      <c r="AC69" s="68">
        <f t="shared" si="63"/>
        <v>571000</v>
      </c>
      <c r="AD69" s="68">
        <f t="shared" si="48"/>
        <v>1713000</v>
      </c>
      <c r="AE69" s="180">
        <f t="shared" si="49"/>
        <v>12.8796992481203</v>
      </c>
      <c r="AG69" s="68">
        <f t="shared" si="50"/>
        <v>5053000</v>
      </c>
      <c r="AH69" s="68">
        <f t="shared" si="51"/>
        <v>37.99248120300752</v>
      </c>
      <c r="AJ69" s="68">
        <f aca="true" t="shared" si="64" ref="AJ69:AL73">AJ70</f>
        <v>1596000</v>
      </c>
      <c r="AK69" s="68">
        <f t="shared" si="64"/>
        <v>1596000</v>
      </c>
      <c r="AL69" s="68">
        <f t="shared" si="64"/>
        <v>1729000</v>
      </c>
      <c r="AM69" s="68">
        <f t="shared" si="53"/>
        <v>4921000</v>
      </c>
      <c r="AN69" s="68">
        <f t="shared" si="54"/>
        <v>37</v>
      </c>
      <c r="AP69" s="68">
        <f aca="true" t="shared" si="65" ref="AP69:AR73">AP70</f>
        <v>1064000</v>
      </c>
      <c r="AQ69" s="68">
        <f t="shared" si="65"/>
        <v>1064000</v>
      </c>
      <c r="AR69" s="68">
        <f t="shared" si="65"/>
        <v>1198000</v>
      </c>
      <c r="AS69" s="68">
        <f t="shared" si="56"/>
        <v>3326000</v>
      </c>
      <c r="AT69" s="68">
        <f t="shared" si="57"/>
        <v>25.007518796992482</v>
      </c>
      <c r="AV69" s="68">
        <f t="shared" si="58"/>
        <v>8247000</v>
      </c>
      <c r="AW69" s="68">
        <f t="shared" si="59"/>
        <v>62.00751879699248</v>
      </c>
      <c r="AY69" s="68">
        <f t="shared" si="60"/>
        <v>13300000</v>
      </c>
      <c r="AZ69" s="68">
        <f t="shared" si="61"/>
        <v>100</v>
      </c>
      <c r="BB69" s="68">
        <f t="shared" si="3"/>
        <v>0</v>
      </c>
      <c r="BC69" s="68">
        <f t="shared" si="4"/>
        <v>0</v>
      </c>
      <c r="BD69" s="68">
        <f t="shared" si="5"/>
        <v>13300000</v>
      </c>
    </row>
    <row r="70" spans="1:56" ht="30" customHeight="1">
      <c r="A70" s="12"/>
      <c r="B70" s="3"/>
      <c r="C70" s="3"/>
      <c r="D70" s="8"/>
      <c r="E70" s="7"/>
      <c r="F70" s="17">
        <v>4</v>
      </c>
      <c r="G70" s="4"/>
      <c r="H70" s="5"/>
      <c r="I70" s="6"/>
      <c r="J70" s="7"/>
      <c r="K70" s="27"/>
      <c r="L70" s="84"/>
      <c r="M70" s="8"/>
      <c r="N70" s="30" t="s">
        <v>14</v>
      </c>
      <c r="O70" s="66">
        <f t="shared" si="62"/>
        <v>16700000</v>
      </c>
      <c r="P70" s="66">
        <f t="shared" si="62"/>
        <v>13300000</v>
      </c>
      <c r="Q70" s="66">
        <f t="shared" si="62"/>
        <v>16700000</v>
      </c>
      <c r="R70" s="66">
        <f t="shared" si="62"/>
        <v>18800000</v>
      </c>
      <c r="S70" s="66">
        <f t="shared" si="62"/>
        <v>13300000</v>
      </c>
      <c r="T70" s="66"/>
      <c r="U70" s="66">
        <f t="shared" si="62"/>
        <v>0</v>
      </c>
      <c r="V70" s="66">
        <f t="shared" si="62"/>
        <v>205000</v>
      </c>
      <c r="W70" s="66">
        <f t="shared" si="62"/>
        <v>3135000</v>
      </c>
      <c r="X70" s="66">
        <f t="shared" si="45"/>
        <v>3340000</v>
      </c>
      <c r="Y70" s="176">
        <f t="shared" si="46"/>
        <v>25.112781954887218</v>
      </c>
      <c r="AA70" s="66">
        <f t="shared" si="63"/>
        <v>571000</v>
      </c>
      <c r="AB70" s="66">
        <f t="shared" si="63"/>
        <v>571000</v>
      </c>
      <c r="AC70" s="66">
        <f t="shared" si="63"/>
        <v>571000</v>
      </c>
      <c r="AD70" s="66">
        <f t="shared" si="48"/>
        <v>1713000</v>
      </c>
      <c r="AE70" s="176">
        <f t="shared" si="49"/>
        <v>12.8796992481203</v>
      </c>
      <c r="AG70" s="66">
        <f t="shared" si="50"/>
        <v>5053000</v>
      </c>
      <c r="AH70" s="66">
        <f t="shared" si="51"/>
        <v>37.99248120300752</v>
      </c>
      <c r="AJ70" s="66">
        <f t="shared" si="64"/>
        <v>1596000</v>
      </c>
      <c r="AK70" s="66">
        <f t="shared" si="64"/>
        <v>1596000</v>
      </c>
      <c r="AL70" s="66">
        <f t="shared" si="64"/>
        <v>1729000</v>
      </c>
      <c r="AM70" s="66">
        <f t="shared" si="53"/>
        <v>4921000</v>
      </c>
      <c r="AN70" s="66">
        <f t="shared" si="54"/>
        <v>37</v>
      </c>
      <c r="AP70" s="66">
        <f t="shared" si="65"/>
        <v>1064000</v>
      </c>
      <c r="AQ70" s="66">
        <f t="shared" si="65"/>
        <v>1064000</v>
      </c>
      <c r="AR70" s="66">
        <f t="shared" si="65"/>
        <v>1198000</v>
      </c>
      <c r="AS70" s="66">
        <f t="shared" si="56"/>
        <v>3326000</v>
      </c>
      <c r="AT70" s="66">
        <f t="shared" si="57"/>
        <v>25.007518796992482</v>
      </c>
      <c r="AV70" s="66">
        <f t="shared" si="58"/>
        <v>8247000</v>
      </c>
      <c r="AW70" s="66">
        <f t="shared" si="59"/>
        <v>62.00751879699248</v>
      </c>
      <c r="AY70" s="66">
        <f t="shared" si="60"/>
        <v>13300000</v>
      </c>
      <c r="AZ70" s="66">
        <f t="shared" si="61"/>
        <v>100</v>
      </c>
      <c r="BB70" s="66">
        <f t="shared" si="3"/>
        <v>0</v>
      </c>
      <c r="BC70" s="66">
        <f t="shared" si="4"/>
        <v>0</v>
      </c>
      <c r="BD70" s="66">
        <f t="shared" si="5"/>
        <v>13300000</v>
      </c>
    </row>
    <row r="71" spans="1:56" ht="30" customHeight="1">
      <c r="A71" s="12"/>
      <c r="B71" s="3"/>
      <c r="C71" s="3"/>
      <c r="D71" s="8"/>
      <c r="E71" s="7"/>
      <c r="F71" s="3"/>
      <c r="G71" s="21">
        <v>1</v>
      </c>
      <c r="H71" s="22"/>
      <c r="I71" s="6"/>
      <c r="J71" s="7"/>
      <c r="K71" s="27"/>
      <c r="L71" s="84"/>
      <c r="M71" s="8"/>
      <c r="N71" s="30" t="s">
        <v>57</v>
      </c>
      <c r="O71" s="66">
        <f t="shared" si="62"/>
        <v>16700000</v>
      </c>
      <c r="P71" s="66">
        <f t="shared" si="62"/>
        <v>13300000</v>
      </c>
      <c r="Q71" s="66">
        <f t="shared" si="62"/>
        <v>16700000</v>
      </c>
      <c r="R71" s="66">
        <f t="shared" si="62"/>
        <v>18800000</v>
      </c>
      <c r="S71" s="66">
        <f t="shared" si="62"/>
        <v>13300000</v>
      </c>
      <c r="T71" s="66"/>
      <c r="U71" s="66">
        <f t="shared" si="62"/>
        <v>0</v>
      </c>
      <c r="V71" s="66">
        <f t="shared" si="62"/>
        <v>205000</v>
      </c>
      <c r="W71" s="66">
        <f t="shared" si="62"/>
        <v>3135000</v>
      </c>
      <c r="X71" s="66">
        <f t="shared" si="45"/>
        <v>3340000</v>
      </c>
      <c r="Y71" s="176">
        <f t="shared" si="46"/>
        <v>25.112781954887218</v>
      </c>
      <c r="AA71" s="66">
        <f t="shared" si="63"/>
        <v>571000</v>
      </c>
      <c r="AB71" s="66">
        <f t="shared" si="63"/>
        <v>571000</v>
      </c>
      <c r="AC71" s="66">
        <f t="shared" si="63"/>
        <v>571000</v>
      </c>
      <c r="AD71" s="66">
        <f t="shared" si="48"/>
        <v>1713000</v>
      </c>
      <c r="AE71" s="176">
        <f t="shared" si="49"/>
        <v>12.8796992481203</v>
      </c>
      <c r="AG71" s="66">
        <f t="shared" si="50"/>
        <v>5053000</v>
      </c>
      <c r="AH71" s="66">
        <f t="shared" si="51"/>
        <v>37.99248120300752</v>
      </c>
      <c r="AJ71" s="66">
        <f t="shared" si="64"/>
        <v>1596000</v>
      </c>
      <c r="AK71" s="66">
        <f t="shared" si="64"/>
        <v>1596000</v>
      </c>
      <c r="AL71" s="66">
        <f t="shared" si="64"/>
        <v>1729000</v>
      </c>
      <c r="AM71" s="66">
        <f t="shared" si="53"/>
        <v>4921000</v>
      </c>
      <c r="AN71" s="66">
        <f t="shared" si="54"/>
        <v>37</v>
      </c>
      <c r="AP71" s="66">
        <f t="shared" si="65"/>
        <v>1064000</v>
      </c>
      <c r="AQ71" s="66">
        <f t="shared" si="65"/>
        <v>1064000</v>
      </c>
      <c r="AR71" s="66">
        <f t="shared" si="65"/>
        <v>1198000</v>
      </c>
      <c r="AS71" s="66">
        <f t="shared" si="56"/>
        <v>3326000</v>
      </c>
      <c r="AT71" s="66">
        <f t="shared" si="57"/>
        <v>25.007518796992482</v>
      </c>
      <c r="AV71" s="66">
        <f t="shared" si="58"/>
        <v>8247000</v>
      </c>
      <c r="AW71" s="66">
        <f t="shared" si="59"/>
        <v>62.00751879699248</v>
      </c>
      <c r="AY71" s="66">
        <f t="shared" si="60"/>
        <v>13300000</v>
      </c>
      <c r="AZ71" s="66">
        <f t="shared" si="61"/>
        <v>100</v>
      </c>
      <c r="BB71" s="66">
        <f t="shared" si="3"/>
        <v>0</v>
      </c>
      <c r="BC71" s="66">
        <f t="shared" si="4"/>
        <v>0</v>
      </c>
      <c r="BD71" s="66">
        <f t="shared" si="5"/>
        <v>13300000</v>
      </c>
    </row>
    <row r="72" spans="1:56" ht="30" customHeight="1">
      <c r="A72" s="12"/>
      <c r="B72" s="3"/>
      <c r="C72" s="3"/>
      <c r="D72" s="8"/>
      <c r="E72" s="7"/>
      <c r="F72" s="3"/>
      <c r="G72" s="21"/>
      <c r="H72" s="62" t="s">
        <v>52</v>
      </c>
      <c r="I72" s="6"/>
      <c r="J72" s="7"/>
      <c r="K72" s="27"/>
      <c r="L72" s="84"/>
      <c r="M72" s="8"/>
      <c r="N72" s="30" t="s">
        <v>57</v>
      </c>
      <c r="O72" s="66">
        <f>O73</f>
        <v>16700000</v>
      </c>
      <c r="P72" s="66">
        <f>P73</f>
        <v>13300000</v>
      </c>
      <c r="Q72" s="66">
        <f t="shared" si="62"/>
        <v>16700000</v>
      </c>
      <c r="R72" s="66">
        <f t="shared" si="62"/>
        <v>18800000</v>
      </c>
      <c r="S72" s="66">
        <f>S73</f>
        <v>13300000</v>
      </c>
      <c r="T72" s="66"/>
      <c r="U72" s="66">
        <f t="shared" si="62"/>
        <v>0</v>
      </c>
      <c r="V72" s="66">
        <f t="shared" si="62"/>
        <v>205000</v>
      </c>
      <c r="W72" s="66">
        <f t="shared" si="62"/>
        <v>3135000</v>
      </c>
      <c r="X72" s="66">
        <f t="shared" si="45"/>
        <v>3340000</v>
      </c>
      <c r="Y72" s="176">
        <f t="shared" si="46"/>
        <v>25.112781954887218</v>
      </c>
      <c r="AA72" s="66">
        <f t="shared" si="63"/>
        <v>571000</v>
      </c>
      <c r="AB72" s="66">
        <f t="shared" si="63"/>
        <v>571000</v>
      </c>
      <c r="AC72" s="66">
        <f t="shared" si="63"/>
        <v>571000</v>
      </c>
      <c r="AD72" s="66">
        <f t="shared" si="48"/>
        <v>1713000</v>
      </c>
      <c r="AE72" s="176">
        <f t="shared" si="49"/>
        <v>12.8796992481203</v>
      </c>
      <c r="AG72" s="66">
        <f t="shared" si="50"/>
        <v>5053000</v>
      </c>
      <c r="AH72" s="66">
        <f t="shared" si="51"/>
        <v>37.99248120300752</v>
      </c>
      <c r="AJ72" s="66">
        <f t="shared" si="64"/>
        <v>1596000</v>
      </c>
      <c r="AK72" s="66">
        <f t="shared" si="64"/>
        <v>1596000</v>
      </c>
      <c r="AL72" s="66">
        <f t="shared" si="64"/>
        <v>1729000</v>
      </c>
      <c r="AM72" s="66">
        <f t="shared" si="53"/>
        <v>4921000</v>
      </c>
      <c r="AN72" s="66">
        <f t="shared" si="54"/>
        <v>37</v>
      </c>
      <c r="AP72" s="66">
        <f t="shared" si="65"/>
        <v>1064000</v>
      </c>
      <c r="AQ72" s="66">
        <f t="shared" si="65"/>
        <v>1064000</v>
      </c>
      <c r="AR72" s="66">
        <f t="shared" si="65"/>
        <v>1198000</v>
      </c>
      <c r="AS72" s="66">
        <f t="shared" si="56"/>
        <v>3326000</v>
      </c>
      <c r="AT72" s="66">
        <f t="shared" si="57"/>
        <v>25.007518796992482</v>
      </c>
      <c r="AV72" s="66">
        <f t="shared" si="58"/>
        <v>8247000</v>
      </c>
      <c r="AW72" s="66">
        <f t="shared" si="59"/>
        <v>62.00751879699248</v>
      </c>
      <c r="AY72" s="66">
        <f t="shared" si="60"/>
        <v>13300000</v>
      </c>
      <c r="AZ72" s="66">
        <f t="shared" si="61"/>
        <v>100</v>
      </c>
      <c r="BB72" s="66">
        <f t="shared" si="3"/>
        <v>0</v>
      </c>
      <c r="BC72" s="66">
        <f t="shared" si="4"/>
        <v>0</v>
      </c>
      <c r="BD72" s="66">
        <f t="shared" si="5"/>
        <v>13300000</v>
      </c>
    </row>
    <row r="73" spans="1:56" ht="30" customHeight="1">
      <c r="A73" s="12"/>
      <c r="B73" s="3"/>
      <c r="C73" s="3"/>
      <c r="D73" s="8"/>
      <c r="E73" s="7"/>
      <c r="F73" s="3"/>
      <c r="G73" s="4"/>
      <c r="H73" s="5"/>
      <c r="I73" s="23">
        <v>2</v>
      </c>
      <c r="J73" s="7"/>
      <c r="K73" s="27"/>
      <c r="L73" s="84"/>
      <c r="M73" s="8"/>
      <c r="N73" s="29" t="s">
        <v>61</v>
      </c>
      <c r="O73" s="45">
        <f>O74</f>
        <v>16700000</v>
      </c>
      <c r="P73" s="45">
        <f>P74</f>
        <v>13300000</v>
      </c>
      <c r="Q73" s="45">
        <f t="shared" si="62"/>
        <v>16700000</v>
      </c>
      <c r="R73" s="45">
        <f t="shared" si="62"/>
        <v>18800000</v>
      </c>
      <c r="S73" s="45">
        <f>S74</f>
        <v>13300000</v>
      </c>
      <c r="T73" s="45"/>
      <c r="U73" s="45">
        <f t="shared" si="62"/>
        <v>0</v>
      </c>
      <c r="V73" s="45">
        <f t="shared" si="62"/>
        <v>205000</v>
      </c>
      <c r="W73" s="45">
        <f t="shared" si="62"/>
        <v>3135000</v>
      </c>
      <c r="X73" s="45">
        <f t="shared" si="45"/>
        <v>3340000</v>
      </c>
      <c r="Y73" s="285">
        <f t="shared" si="46"/>
        <v>25.112781954887218</v>
      </c>
      <c r="AA73" s="45">
        <f t="shared" si="63"/>
        <v>571000</v>
      </c>
      <c r="AB73" s="45">
        <f t="shared" si="63"/>
        <v>571000</v>
      </c>
      <c r="AC73" s="45">
        <f t="shared" si="63"/>
        <v>571000</v>
      </c>
      <c r="AD73" s="45">
        <f t="shared" si="48"/>
        <v>1713000</v>
      </c>
      <c r="AE73" s="285">
        <f t="shared" si="49"/>
        <v>12.8796992481203</v>
      </c>
      <c r="AG73" s="45">
        <f t="shared" si="50"/>
        <v>5053000</v>
      </c>
      <c r="AH73" s="45">
        <f t="shared" si="51"/>
        <v>37.99248120300752</v>
      </c>
      <c r="AJ73" s="45">
        <f t="shared" si="64"/>
        <v>1596000</v>
      </c>
      <c r="AK73" s="45">
        <f t="shared" si="64"/>
        <v>1596000</v>
      </c>
      <c r="AL73" s="45">
        <f t="shared" si="64"/>
        <v>1729000</v>
      </c>
      <c r="AM73" s="45">
        <f t="shared" si="53"/>
        <v>4921000</v>
      </c>
      <c r="AN73" s="45">
        <f t="shared" si="54"/>
        <v>37</v>
      </c>
      <c r="AP73" s="45">
        <f t="shared" si="65"/>
        <v>1064000</v>
      </c>
      <c r="AQ73" s="45">
        <f t="shared" si="65"/>
        <v>1064000</v>
      </c>
      <c r="AR73" s="45">
        <f t="shared" si="65"/>
        <v>1198000</v>
      </c>
      <c r="AS73" s="45">
        <f t="shared" si="56"/>
        <v>3326000</v>
      </c>
      <c r="AT73" s="45">
        <f t="shared" si="57"/>
        <v>25.007518796992482</v>
      </c>
      <c r="AV73" s="45">
        <f t="shared" si="58"/>
        <v>8247000</v>
      </c>
      <c r="AW73" s="45">
        <f t="shared" si="59"/>
        <v>62.00751879699248</v>
      </c>
      <c r="AY73" s="45">
        <f t="shared" si="60"/>
        <v>13300000</v>
      </c>
      <c r="AZ73" s="45">
        <f t="shared" si="61"/>
        <v>100</v>
      </c>
      <c r="BB73" s="45">
        <f t="shared" si="3"/>
        <v>0</v>
      </c>
      <c r="BC73" s="45">
        <f t="shared" si="4"/>
        <v>0</v>
      </c>
      <c r="BD73" s="45">
        <f t="shared" si="5"/>
        <v>13300000</v>
      </c>
    </row>
    <row r="74" spans="1:56" ht="30" customHeight="1">
      <c r="A74" s="12"/>
      <c r="B74" s="3"/>
      <c r="C74" s="3"/>
      <c r="D74" s="8"/>
      <c r="E74" s="7"/>
      <c r="F74" s="3"/>
      <c r="G74" s="4"/>
      <c r="H74" s="5"/>
      <c r="I74" s="6"/>
      <c r="J74" s="24" t="s">
        <v>32</v>
      </c>
      <c r="K74" s="27"/>
      <c r="L74" s="84"/>
      <c r="M74" s="8"/>
      <c r="N74" s="30" t="s">
        <v>10</v>
      </c>
      <c r="O74" s="66">
        <f>O75+O76</f>
        <v>16700000</v>
      </c>
      <c r="P74" s="66">
        <f>P75+P76</f>
        <v>13300000</v>
      </c>
      <c r="Q74" s="66">
        <f aca="true" t="shared" si="66" ref="Q74:W74">Q75+Q76</f>
        <v>16700000</v>
      </c>
      <c r="R74" s="66">
        <f t="shared" si="66"/>
        <v>18800000</v>
      </c>
      <c r="S74" s="66">
        <f>S75+S76</f>
        <v>13300000</v>
      </c>
      <c r="T74" s="66"/>
      <c r="U74" s="66">
        <f t="shared" si="66"/>
        <v>0</v>
      </c>
      <c r="V74" s="66">
        <f t="shared" si="66"/>
        <v>205000</v>
      </c>
      <c r="W74" s="66">
        <f t="shared" si="66"/>
        <v>3135000</v>
      </c>
      <c r="X74" s="66">
        <f t="shared" si="45"/>
        <v>3340000</v>
      </c>
      <c r="Y74" s="176">
        <f t="shared" si="46"/>
        <v>25.112781954887218</v>
      </c>
      <c r="AA74" s="66">
        <f>AA75+AA76</f>
        <v>571000</v>
      </c>
      <c r="AB74" s="66">
        <f>AB75+AB76</f>
        <v>571000</v>
      </c>
      <c r="AC74" s="66">
        <f>AC75+AC76</f>
        <v>571000</v>
      </c>
      <c r="AD74" s="66">
        <f t="shared" si="48"/>
        <v>1713000</v>
      </c>
      <c r="AE74" s="176">
        <f t="shared" si="49"/>
        <v>12.8796992481203</v>
      </c>
      <c r="AG74" s="66">
        <f t="shared" si="50"/>
        <v>5053000</v>
      </c>
      <c r="AH74" s="66">
        <f t="shared" si="51"/>
        <v>37.99248120300752</v>
      </c>
      <c r="AJ74" s="66">
        <f>AJ75+AJ76</f>
        <v>1596000</v>
      </c>
      <c r="AK74" s="66">
        <f>AK75+AK76</f>
        <v>1596000</v>
      </c>
      <c r="AL74" s="66">
        <f>AL75+AL76</f>
        <v>1729000</v>
      </c>
      <c r="AM74" s="66">
        <f t="shared" si="53"/>
        <v>4921000</v>
      </c>
      <c r="AN74" s="66">
        <f t="shared" si="54"/>
        <v>37</v>
      </c>
      <c r="AP74" s="66">
        <f>AP75+AP76</f>
        <v>1064000</v>
      </c>
      <c r="AQ74" s="66">
        <f>AQ75+AQ76</f>
        <v>1064000</v>
      </c>
      <c r="AR74" s="66">
        <f>AR75+AR76</f>
        <v>1198000</v>
      </c>
      <c r="AS74" s="66">
        <f t="shared" si="56"/>
        <v>3326000</v>
      </c>
      <c r="AT74" s="66">
        <f t="shared" si="57"/>
        <v>25.007518796992482</v>
      </c>
      <c r="AV74" s="66">
        <f t="shared" si="58"/>
        <v>8247000</v>
      </c>
      <c r="AW74" s="66">
        <f t="shared" si="59"/>
        <v>62.00751879699248</v>
      </c>
      <c r="AY74" s="66">
        <f t="shared" si="60"/>
        <v>13300000</v>
      </c>
      <c r="AZ74" s="66">
        <f t="shared" si="61"/>
        <v>100</v>
      </c>
      <c r="BB74" s="66">
        <f t="shared" si="3"/>
        <v>0</v>
      </c>
      <c r="BC74" s="66">
        <f t="shared" si="4"/>
        <v>0</v>
      </c>
      <c r="BD74" s="66">
        <f t="shared" si="5"/>
        <v>13300000</v>
      </c>
    </row>
    <row r="75" spans="1:57" ht="30" customHeight="1">
      <c r="A75" s="12"/>
      <c r="B75" s="3"/>
      <c r="C75" s="3"/>
      <c r="D75" s="8"/>
      <c r="E75" s="7"/>
      <c r="F75" s="3"/>
      <c r="G75" s="4"/>
      <c r="H75" s="5"/>
      <c r="I75" s="6"/>
      <c r="J75" s="7"/>
      <c r="K75" s="53">
        <v>5</v>
      </c>
      <c r="L75" s="84"/>
      <c r="M75" s="8"/>
      <c r="N75" s="40" t="s">
        <v>20</v>
      </c>
      <c r="O75" s="67">
        <v>15200000</v>
      </c>
      <c r="P75" s="67">
        <v>11300000</v>
      </c>
      <c r="Q75" s="49">
        <v>14200000</v>
      </c>
      <c r="R75" s="50">
        <v>16200000</v>
      </c>
      <c r="S75" s="67">
        <v>11300000</v>
      </c>
      <c r="T75" s="67"/>
      <c r="U75" s="67"/>
      <c r="V75" s="67"/>
      <c r="W75" s="67">
        <v>3040000</v>
      </c>
      <c r="X75" s="67">
        <f t="shared" si="45"/>
        <v>3040000</v>
      </c>
      <c r="Y75" s="179">
        <f t="shared" si="46"/>
        <v>26.902654867256636</v>
      </c>
      <c r="AA75" s="67">
        <v>418000</v>
      </c>
      <c r="AB75" s="67">
        <v>418000</v>
      </c>
      <c r="AC75" s="67">
        <v>418000</v>
      </c>
      <c r="AD75" s="67">
        <f t="shared" si="48"/>
        <v>1254000</v>
      </c>
      <c r="AE75" s="179">
        <f t="shared" si="49"/>
        <v>11.097345132743364</v>
      </c>
      <c r="AG75" s="67">
        <f t="shared" si="50"/>
        <v>4294000</v>
      </c>
      <c r="AH75" s="67">
        <f t="shared" si="51"/>
        <v>38</v>
      </c>
      <c r="AJ75" s="67">
        <v>1356000</v>
      </c>
      <c r="AK75" s="67">
        <v>1356000</v>
      </c>
      <c r="AL75" s="67">
        <v>1469000</v>
      </c>
      <c r="AM75" s="67">
        <f t="shared" si="53"/>
        <v>4181000</v>
      </c>
      <c r="AN75" s="67">
        <f t="shared" si="54"/>
        <v>37</v>
      </c>
      <c r="AP75" s="67">
        <v>904000</v>
      </c>
      <c r="AQ75" s="67">
        <v>904000</v>
      </c>
      <c r="AR75" s="67">
        <v>1017000</v>
      </c>
      <c r="AS75" s="67">
        <f t="shared" si="56"/>
        <v>2825000</v>
      </c>
      <c r="AT75" s="67">
        <f t="shared" si="57"/>
        <v>25</v>
      </c>
      <c r="AV75" s="67">
        <f t="shared" si="58"/>
        <v>7006000</v>
      </c>
      <c r="AW75" s="67">
        <f t="shared" si="59"/>
        <v>62</v>
      </c>
      <c r="AY75" s="67">
        <f t="shared" si="60"/>
        <v>11300000</v>
      </c>
      <c r="AZ75" s="67">
        <f t="shared" si="61"/>
        <v>100</v>
      </c>
      <c r="BB75" s="67">
        <f>S75-AY75</f>
        <v>0</v>
      </c>
      <c r="BC75" s="67">
        <f>BB75/(S75/100)</f>
        <v>0</v>
      </c>
      <c r="BD75" s="67">
        <f>S75-BB75</f>
        <v>11300000</v>
      </c>
      <c r="BE75" s="173"/>
    </row>
    <row r="76" spans="1:57" ht="30" customHeight="1">
      <c r="A76" s="12"/>
      <c r="B76" s="3"/>
      <c r="C76" s="3"/>
      <c r="D76" s="8"/>
      <c r="E76" s="7"/>
      <c r="F76" s="3"/>
      <c r="G76" s="4"/>
      <c r="H76" s="5"/>
      <c r="I76" s="6"/>
      <c r="J76" s="7"/>
      <c r="K76" s="53">
        <v>7</v>
      </c>
      <c r="L76" s="84"/>
      <c r="M76" s="8"/>
      <c r="N76" s="40" t="s">
        <v>21</v>
      </c>
      <c r="O76" s="67">
        <v>1500000</v>
      </c>
      <c r="P76" s="67">
        <v>2000000</v>
      </c>
      <c r="Q76" s="49">
        <v>2500000</v>
      </c>
      <c r="R76" s="50">
        <v>2600000</v>
      </c>
      <c r="S76" s="67">
        <v>2000000</v>
      </c>
      <c r="T76" s="67"/>
      <c r="U76" s="67"/>
      <c r="V76" s="67">
        <v>205000</v>
      </c>
      <c r="W76" s="67">
        <v>95000</v>
      </c>
      <c r="X76" s="67">
        <f t="shared" si="45"/>
        <v>300000</v>
      </c>
      <c r="Y76" s="179">
        <f t="shared" si="46"/>
        <v>15</v>
      </c>
      <c r="AA76" s="67">
        <v>153000</v>
      </c>
      <c r="AB76" s="67">
        <v>153000</v>
      </c>
      <c r="AC76" s="67">
        <v>153000</v>
      </c>
      <c r="AD76" s="67">
        <f t="shared" si="48"/>
        <v>459000</v>
      </c>
      <c r="AE76" s="179">
        <f t="shared" si="49"/>
        <v>22.95</v>
      </c>
      <c r="AG76" s="67">
        <f t="shared" si="50"/>
        <v>759000</v>
      </c>
      <c r="AH76" s="67">
        <f t="shared" si="51"/>
        <v>37.95</v>
      </c>
      <c r="AJ76" s="67">
        <v>240000</v>
      </c>
      <c r="AK76" s="67">
        <v>240000</v>
      </c>
      <c r="AL76" s="67">
        <v>260000</v>
      </c>
      <c r="AM76" s="67">
        <f t="shared" si="53"/>
        <v>740000</v>
      </c>
      <c r="AN76" s="67">
        <f t="shared" si="54"/>
        <v>37</v>
      </c>
      <c r="AP76" s="67">
        <v>160000</v>
      </c>
      <c r="AQ76" s="67">
        <v>160000</v>
      </c>
      <c r="AR76" s="67">
        <v>181000</v>
      </c>
      <c r="AS76" s="67">
        <f t="shared" si="56"/>
        <v>501000</v>
      </c>
      <c r="AT76" s="67">
        <f t="shared" si="57"/>
        <v>25.05</v>
      </c>
      <c r="AV76" s="67">
        <f t="shared" si="58"/>
        <v>1241000</v>
      </c>
      <c r="AW76" s="67">
        <f t="shared" si="59"/>
        <v>62.05</v>
      </c>
      <c r="AY76" s="67">
        <f t="shared" si="60"/>
        <v>2000000</v>
      </c>
      <c r="AZ76" s="67">
        <f t="shared" si="61"/>
        <v>100</v>
      </c>
      <c r="BB76" s="67">
        <f>S76-AY76</f>
        <v>0</v>
      </c>
      <c r="BC76" s="67">
        <f>BB76/(S76/100)</f>
        <v>0</v>
      </c>
      <c r="BD76" s="67">
        <f>S76-BB76</f>
        <v>2000000</v>
      </c>
      <c r="BE76" s="173"/>
    </row>
    <row r="77" ht="12.75">
      <c r="BD77" s="60"/>
    </row>
    <row r="78" ht="12.75">
      <c r="BD78" s="60"/>
    </row>
    <row r="79" ht="12.75">
      <c r="BD79" s="60"/>
    </row>
    <row r="80" ht="12.75">
      <c r="BD80" s="60"/>
    </row>
    <row r="81" ht="12.75">
      <c r="BD81" s="60"/>
    </row>
    <row r="82" ht="12.75">
      <c r="BD82" s="60"/>
    </row>
    <row r="83" ht="12.75">
      <c r="BD83" s="60"/>
    </row>
    <row r="84" ht="12.75">
      <c r="BD84" s="60"/>
    </row>
    <row r="85" ht="12.75">
      <c r="BD85" s="60"/>
    </row>
    <row r="86" ht="12.75">
      <c r="BD86" s="60"/>
    </row>
    <row r="87" ht="12.75">
      <c r="BD87" s="60"/>
    </row>
    <row r="88" ht="12.75">
      <c r="BD88" s="60"/>
    </row>
    <row r="89" ht="12.75">
      <c r="BD89" s="60"/>
    </row>
    <row r="90" ht="12.75">
      <c r="BD90" s="60"/>
    </row>
    <row r="91" ht="12.75">
      <c r="BD91" s="60"/>
    </row>
    <row r="92" ht="12.75">
      <c r="BD92" s="60"/>
    </row>
    <row r="93" ht="12.75">
      <c r="BD93" s="60"/>
    </row>
    <row r="94" ht="12.75">
      <c r="BD94" s="60"/>
    </row>
    <row r="95" ht="12.75">
      <c r="BD95" s="60"/>
    </row>
    <row r="96" ht="12.75">
      <c r="BD96" s="60"/>
    </row>
    <row r="97" ht="12.75">
      <c r="BD97" s="60"/>
    </row>
    <row r="98" ht="12.75">
      <c r="BD98" s="60"/>
    </row>
    <row r="99" ht="12.75">
      <c r="BD99" s="60"/>
    </row>
    <row r="100" ht="12.75">
      <c r="BD100" s="60"/>
    </row>
    <row r="101" ht="12.75">
      <c r="BD101" s="60"/>
    </row>
    <row r="102" ht="12.75">
      <c r="BD102" s="60"/>
    </row>
    <row r="103" ht="12.75">
      <c r="BD103" s="60"/>
    </row>
    <row r="104" ht="12.75">
      <c r="BD104" s="60"/>
    </row>
    <row r="105" ht="12.75">
      <c r="BD105" s="60"/>
    </row>
    <row r="106" ht="12.75">
      <c r="BD106" s="60"/>
    </row>
    <row r="107" ht="12.75">
      <c r="BD107" s="60"/>
    </row>
    <row r="108" ht="12.75">
      <c r="BD108" s="60"/>
    </row>
    <row r="109" ht="12.75">
      <c r="BD109" s="60"/>
    </row>
    <row r="110" ht="12.75">
      <c r="BD110" s="60"/>
    </row>
    <row r="111" ht="12.75">
      <c r="BD111" s="60"/>
    </row>
    <row r="112" ht="12.75">
      <c r="BD112" s="60"/>
    </row>
    <row r="113" ht="12.75">
      <c r="BD113" s="60"/>
    </row>
    <row r="114" ht="12.75">
      <c r="BD114" s="60"/>
    </row>
    <row r="115" ht="12.75">
      <c r="BD115" s="60"/>
    </row>
    <row r="116" ht="12.75">
      <c r="BD116" s="60"/>
    </row>
    <row r="117" ht="12.75">
      <c r="BD117" s="60"/>
    </row>
    <row r="118" ht="12.75">
      <c r="BD118" s="60"/>
    </row>
    <row r="119" ht="12.75">
      <c r="BD119" s="60"/>
    </row>
    <row r="120" ht="12.75">
      <c r="BD120" s="60"/>
    </row>
    <row r="121" ht="12.75">
      <c r="BD121" s="60"/>
    </row>
    <row r="122" ht="12.75">
      <c r="BD122" s="60"/>
    </row>
    <row r="123" ht="12.75">
      <c r="BD123" s="60"/>
    </row>
    <row r="124" ht="12.75">
      <c r="BD124" s="60"/>
    </row>
    <row r="125" ht="12.75">
      <c r="BD125" s="60"/>
    </row>
    <row r="126" ht="12.75">
      <c r="BD126" s="60"/>
    </row>
    <row r="127" ht="12.75">
      <c r="BD127" s="60"/>
    </row>
    <row r="128" ht="12.75">
      <c r="BD128" s="60"/>
    </row>
    <row r="129" ht="12.75">
      <c r="BD129" s="60"/>
    </row>
    <row r="130" ht="12.75">
      <c r="BD130" s="60"/>
    </row>
    <row r="131" ht="12.75">
      <c r="BD131" s="60"/>
    </row>
    <row r="132" ht="12.75">
      <c r="BD132" s="60"/>
    </row>
    <row r="133" ht="12.75">
      <c r="BD133" s="60"/>
    </row>
    <row r="134" ht="12.75">
      <c r="BD134" s="60"/>
    </row>
    <row r="135" ht="12.75">
      <c r="BD135" s="60"/>
    </row>
    <row r="136" ht="12.75">
      <c r="BD136" s="60"/>
    </row>
    <row r="137" ht="12.75">
      <c r="BD137" s="60"/>
    </row>
    <row r="138" ht="12.75">
      <c r="BD138" s="60"/>
    </row>
    <row r="139" ht="12.75">
      <c r="BD139" s="60"/>
    </row>
    <row r="140" ht="12.75">
      <c r="BD140" s="60"/>
    </row>
    <row r="141" ht="12.75">
      <c r="BD141" s="60"/>
    </row>
    <row r="142" ht="12.75">
      <c r="BD142" s="60"/>
    </row>
    <row r="143" ht="12.75">
      <c r="BD143" s="60"/>
    </row>
    <row r="144" ht="12.75">
      <c r="BD144" s="60"/>
    </row>
    <row r="145" ht="12.75">
      <c r="BD145" s="60"/>
    </row>
    <row r="146" ht="12.75">
      <c r="BD146" s="60"/>
    </row>
    <row r="147" ht="12.75">
      <c r="BD147" s="60"/>
    </row>
    <row r="148" ht="12.75">
      <c r="BD148" s="60"/>
    </row>
    <row r="149" ht="12.75">
      <c r="BD149" s="60"/>
    </row>
    <row r="150" ht="12.75">
      <c r="BD150" s="60"/>
    </row>
    <row r="151" ht="12.75">
      <c r="BD151" s="60"/>
    </row>
    <row r="152" ht="12.75">
      <c r="BD152" s="60"/>
    </row>
    <row r="153" ht="12.75">
      <c r="BD153" s="60"/>
    </row>
    <row r="154" ht="12.75">
      <c r="BD154" s="60"/>
    </row>
    <row r="155" ht="12.75">
      <c r="BD155" s="60"/>
    </row>
    <row r="156" ht="12.75">
      <c r="BD156" s="60"/>
    </row>
    <row r="157" ht="12.75">
      <c r="BD157" s="60"/>
    </row>
    <row r="158" ht="12.75">
      <c r="BD158" s="60"/>
    </row>
    <row r="159" ht="12.75">
      <c r="BD159" s="60"/>
    </row>
    <row r="160" ht="12.75">
      <c r="BD160" s="60"/>
    </row>
    <row r="161" ht="12.75">
      <c r="BD161" s="60"/>
    </row>
    <row r="162" ht="12.75">
      <c r="BD162" s="60"/>
    </row>
    <row r="163" ht="12.75">
      <c r="BD163" s="60"/>
    </row>
    <row r="164" ht="12.75">
      <c r="BD164" s="60"/>
    </row>
    <row r="165" ht="12.75">
      <c r="BD165" s="60"/>
    </row>
    <row r="166" ht="12.75">
      <c r="BD166" s="60"/>
    </row>
    <row r="167" ht="12.75">
      <c r="BD167" s="60"/>
    </row>
    <row r="168" ht="12.75">
      <c r="BD168" s="60"/>
    </row>
    <row r="169" ht="12.75">
      <c r="BD169" s="60"/>
    </row>
    <row r="170" ht="12.75">
      <c r="BD170" s="60"/>
    </row>
    <row r="171" ht="12.75">
      <c r="BD171" s="60"/>
    </row>
    <row r="172" ht="12.75">
      <c r="BD172" s="60"/>
    </row>
    <row r="173" ht="12.75">
      <c r="BD173" s="60"/>
    </row>
    <row r="174" ht="12.75">
      <c r="BD174" s="60"/>
    </row>
    <row r="175" ht="12.75">
      <c r="BD175" s="60"/>
    </row>
    <row r="176" ht="12.75">
      <c r="BD176" s="60"/>
    </row>
    <row r="177" ht="12.75">
      <c r="BD177" s="60"/>
    </row>
    <row r="178" ht="12.75">
      <c r="BD178" s="60"/>
    </row>
    <row r="179" ht="12.75">
      <c r="BD179" s="60"/>
    </row>
    <row r="180" ht="12.75">
      <c r="BD180" s="60"/>
    </row>
    <row r="181" ht="12.75">
      <c r="BD181" s="60"/>
    </row>
    <row r="182" ht="12.75">
      <c r="BD182" s="60"/>
    </row>
    <row r="183" ht="12.75">
      <c r="BD183" s="60"/>
    </row>
    <row r="184" ht="12.75">
      <c r="BD184" s="60"/>
    </row>
    <row r="185" ht="12.75">
      <c r="BD185" s="60"/>
    </row>
    <row r="186" ht="12.75">
      <c r="BD186" s="60"/>
    </row>
    <row r="187" ht="12.75">
      <c r="BD187" s="60"/>
    </row>
    <row r="188" ht="12.75">
      <c r="BD188" s="60"/>
    </row>
    <row r="189" ht="12.75">
      <c r="BD189" s="60"/>
    </row>
    <row r="190" ht="12.75">
      <c r="BD190" s="60"/>
    </row>
    <row r="191" ht="12.75">
      <c r="BD191" s="60"/>
    </row>
    <row r="192" ht="12.75">
      <c r="BD192" s="60"/>
    </row>
    <row r="193" ht="12.75">
      <c r="BD193" s="60"/>
    </row>
    <row r="194" ht="12.75">
      <c r="BD194" s="60"/>
    </row>
    <row r="195" ht="12.75">
      <c r="BD195" s="60"/>
    </row>
    <row r="196" ht="12.75">
      <c r="BD196" s="60"/>
    </row>
    <row r="197" ht="12.75">
      <c r="BD197" s="60"/>
    </row>
    <row r="198" ht="12.75">
      <c r="BD198" s="60"/>
    </row>
    <row r="199" ht="12.75">
      <c r="BD199" s="60"/>
    </row>
    <row r="200" ht="12.75">
      <c r="BD200" s="60"/>
    </row>
    <row r="201" ht="12.75">
      <c r="BD201" s="60"/>
    </row>
    <row r="202" ht="12.75">
      <c r="BD202" s="60"/>
    </row>
    <row r="203" ht="12.75">
      <c r="BD203" s="60"/>
    </row>
    <row r="204" ht="12.75">
      <c r="BD204" s="60"/>
    </row>
    <row r="205" ht="12.75">
      <c r="BD205" s="60"/>
    </row>
    <row r="206" ht="12.75">
      <c r="BD206" s="60"/>
    </row>
    <row r="207" ht="12.75">
      <c r="BD207" s="60"/>
    </row>
    <row r="208" ht="12.75">
      <c r="BD208" s="60"/>
    </row>
    <row r="209" ht="12.75">
      <c r="BD209" s="60"/>
    </row>
    <row r="210" ht="12.75">
      <c r="BD210" s="60"/>
    </row>
    <row r="211" ht="12.75">
      <c r="BD211" s="60"/>
    </row>
    <row r="212" ht="12.75">
      <c r="BD212" s="60"/>
    </row>
    <row r="213" ht="12.75">
      <c r="BD213" s="60"/>
    </row>
    <row r="214" ht="12.75">
      <c r="BD214" s="60"/>
    </row>
    <row r="215" ht="12.75">
      <c r="BD215" s="60"/>
    </row>
    <row r="216" ht="12.75">
      <c r="BD216" s="60"/>
    </row>
    <row r="217" ht="12.75">
      <c r="BD217" s="60"/>
    </row>
    <row r="218" ht="12.75">
      <c r="BD218" s="60"/>
    </row>
    <row r="219" ht="12.75">
      <c r="BD219" s="60"/>
    </row>
    <row r="220" ht="12.75">
      <c r="BD220" s="60"/>
    </row>
    <row r="221" ht="12.75">
      <c r="BD221" s="60"/>
    </row>
    <row r="222" ht="12.75">
      <c r="BD222" s="60"/>
    </row>
    <row r="223" ht="12.75">
      <c r="BD223" s="60"/>
    </row>
    <row r="224" ht="12.75">
      <c r="BD224" s="60"/>
    </row>
    <row r="225" ht="12.75">
      <c r="BD225" s="60"/>
    </row>
    <row r="226" ht="12.75">
      <c r="BD226" s="60"/>
    </row>
    <row r="227" ht="12.75">
      <c r="BD227" s="60"/>
    </row>
    <row r="228" ht="12.75">
      <c r="BD228" s="60"/>
    </row>
    <row r="229" ht="12.75">
      <c r="BD229" s="60"/>
    </row>
    <row r="230" ht="12.75">
      <c r="BD230" s="60"/>
    </row>
    <row r="231" ht="12.75">
      <c r="BD231" s="60"/>
    </row>
    <row r="232" ht="12.75">
      <c r="BD232" s="60"/>
    </row>
    <row r="233" ht="12.75">
      <c r="BD233" s="60"/>
    </row>
    <row r="234" ht="12.75">
      <c r="BD234" s="60"/>
    </row>
    <row r="235" ht="12.75">
      <c r="BD235" s="60"/>
    </row>
    <row r="236" ht="12.75">
      <c r="BD236" s="60"/>
    </row>
    <row r="237" ht="12.75">
      <c r="BD237" s="60"/>
    </row>
    <row r="238" ht="12.75">
      <c r="BD238" s="60"/>
    </row>
    <row r="239" ht="12.75">
      <c r="BD239" s="60"/>
    </row>
    <row r="240" ht="12.75">
      <c r="BD240" s="60"/>
    </row>
    <row r="241" ht="12.75">
      <c r="BD241" s="60"/>
    </row>
    <row r="242" ht="12.75">
      <c r="BD242" s="60"/>
    </row>
    <row r="243" ht="12.75">
      <c r="BD243" s="60"/>
    </row>
    <row r="244" ht="12.75">
      <c r="BD244" s="60"/>
    </row>
    <row r="245" ht="12.75">
      <c r="BD245" s="60"/>
    </row>
    <row r="246" ht="12.75">
      <c r="BD246" s="60"/>
    </row>
    <row r="247" ht="12.75">
      <c r="BD247" s="60"/>
    </row>
    <row r="248" ht="12.75">
      <c r="BD248" s="60"/>
    </row>
    <row r="249" ht="12.75">
      <c r="BD249" s="60"/>
    </row>
    <row r="250" ht="12.75">
      <c r="BD250" s="60"/>
    </row>
    <row r="251" ht="12.75">
      <c r="BD251" s="60"/>
    </row>
    <row r="252" ht="12.75">
      <c r="BD252" s="60"/>
    </row>
    <row r="253" ht="12.75">
      <c r="BD253" s="60"/>
    </row>
    <row r="254" ht="12.75">
      <c r="BD254" s="60"/>
    </row>
    <row r="255" ht="12.75">
      <c r="BD255" s="60"/>
    </row>
    <row r="256" ht="12.75">
      <c r="BD256" s="60"/>
    </row>
    <row r="257" ht="12.75">
      <c r="BD257" s="60"/>
    </row>
    <row r="258" ht="12.75">
      <c r="BD258" s="60"/>
    </row>
    <row r="259" ht="12.75">
      <c r="BD259" s="60"/>
    </row>
    <row r="260" ht="12.75">
      <c r="BD260" s="60"/>
    </row>
    <row r="261" ht="12.75">
      <c r="BD261" s="60"/>
    </row>
    <row r="262" ht="12.75">
      <c r="BD262" s="60"/>
    </row>
    <row r="263" ht="12.75">
      <c r="BD263" s="60"/>
    </row>
    <row r="264" ht="12.75">
      <c r="BD264" s="60"/>
    </row>
    <row r="265" ht="12.75">
      <c r="BD265" s="60"/>
    </row>
    <row r="266" ht="12.75">
      <c r="BD266" s="60"/>
    </row>
    <row r="267" ht="12.75">
      <c r="BD267" s="60"/>
    </row>
    <row r="268" ht="12.75">
      <c r="BD268" s="60"/>
    </row>
    <row r="269" ht="12.75">
      <c r="BD269" s="60"/>
    </row>
    <row r="270" ht="12.75">
      <c r="BD270" s="60"/>
    </row>
    <row r="271" ht="12.75">
      <c r="BD271" s="60"/>
    </row>
    <row r="272" ht="12.75">
      <c r="BD272" s="60"/>
    </row>
    <row r="273" ht="12.75">
      <c r="BD273" s="60"/>
    </row>
    <row r="274" ht="12.75">
      <c r="BD274" s="60"/>
    </row>
    <row r="275" ht="12.75">
      <c r="BD275" s="60"/>
    </row>
    <row r="276" ht="12.75">
      <c r="BD276" s="60"/>
    </row>
    <row r="277" ht="12.75">
      <c r="BD277" s="60"/>
    </row>
    <row r="278" ht="12.75">
      <c r="BD278" s="60"/>
    </row>
    <row r="279" ht="12.75">
      <c r="BD279" s="60"/>
    </row>
    <row r="280" ht="12.75">
      <c r="BD280" s="60"/>
    </row>
    <row r="281" ht="12.75">
      <c r="BD281" s="60"/>
    </row>
    <row r="282" ht="12.75">
      <c r="BD282" s="60"/>
    </row>
    <row r="283" ht="12.75">
      <c r="BD283" s="60"/>
    </row>
    <row r="284" ht="12.75">
      <c r="BD284" s="60"/>
    </row>
    <row r="285" ht="12.75">
      <c r="BD285" s="60"/>
    </row>
    <row r="286" ht="12.75">
      <c r="BD286" s="60"/>
    </row>
    <row r="287" ht="12.75">
      <c r="BD287" s="60"/>
    </row>
    <row r="288" ht="12.75">
      <c r="BD288" s="60"/>
    </row>
    <row r="289" ht="12.75">
      <c r="BD289" s="60"/>
    </row>
    <row r="290" ht="12.75">
      <c r="BD290" s="60"/>
    </row>
    <row r="291" ht="12.75">
      <c r="BD291" s="60"/>
    </row>
    <row r="292" ht="12.75">
      <c r="BD292" s="60"/>
    </row>
    <row r="293" ht="12.75">
      <c r="BD293" s="60"/>
    </row>
    <row r="294" ht="12.75">
      <c r="BD294" s="60"/>
    </row>
    <row r="295" ht="12.75">
      <c r="BD295" s="60"/>
    </row>
    <row r="296" ht="12.75">
      <c r="BD296" s="60"/>
    </row>
    <row r="297" ht="12.75">
      <c r="BD297" s="60"/>
    </row>
    <row r="298" ht="12.75">
      <c r="BD298" s="60"/>
    </row>
    <row r="299" ht="12.75">
      <c r="BD299" s="60"/>
    </row>
    <row r="300" ht="12.75">
      <c r="BD300" s="60"/>
    </row>
    <row r="301" ht="12.75">
      <c r="BD301" s="60"/>
    </row>
    <row r="302" ht="12.75">
      <c r="BD302" s="60"/>
    </row>
    <row r="303" ht="12.75">
      <c r="BD303" s="60"/>
    </row>
    <row r="304" ht="12.75">
      <c r="BD304" s="60"/>
    </row>
    <row r="305" ht="12.75">
      <c r="BD305" s="60"/>
    </row>
    <row r="306" ht="12.75">
      <c r="BD306" s="60"/>
    </row>
    <row r="307" ht="12.75">
      <c r="BD307" s="60"/>
    </row>
    <row r="308" ht="12.75">
      <c r="BD308" s="60"/>
    </row>
    <row r="309" ht="12.75">
      <c r="BD309" s="60"/>
    </row>
    <row r="310" ht="12.75">
      <c r="BD310" s="60"/>
    </row>
    <row r="311" ht="12.75">
      <c r="BD311" s="60"/>
    </row>
    <row r="312" ht="12.75">
      <c r="BD312" s="60"/>
    </row>
    <row r="313" ht="12.75">
      <c r="BD313" s="60"/>
    </row>
    <row r="314" ht="12.75">
      <c r="BD314" s="60"/>
    </row>
    <row r="315" ht="12.75">
      <c r="BD315" s="60"/>
    </row>
    <row r="316" ht="12.75">
      <c r="BD316" s="60"/>
    </row>
    <row r="317" ht="12.75">
      <c r="BD317" s="60"/>
    </row>
    <row r="318" ht="12.75">
      <c r="BD318" s="60"/>
    </row>
    <row r="319" ht="12.75">
      <c r="BD319" s="60"/>
    </row>
    <row r="320" ht="12.75">
      <c r="BD320" s="60"/>
    </row>
    <row r="321" ht="12.75">
      <c r="BD321" s="60"/>
    </row>
    <row r="322" ht="12.75">
      <c r="BD322" s="60"/>
    </row>
    <row r="323" ht="12.75">
      <c r="BD323" s="60"/>
    </row>
    <row r="324" ht="12.75">
      <c r="BD324" s="60"/>
    </row>
    <row r="325" ht="12.75">
      <c r="BD325" s="60"/>
    </row>
    <row r="326" ht="12.75">
      <c r="BD326" s="60"/>
    </row>
    <row r="327" ht="12.75">
      <c r="BD327" s="60"/>
    </row>
    <row r="328" ht="12.75">
      <c r="BD328" s="60"/>
    </row>
    <row r="329" ht="12.75">
      <c r="BD329" s="60"/>
    </row>
    <row r="330" ht="12.75">
      <c r="BD330" s="60"/>
    </row>
    <row r="331" ht="12.75">
      <c r="BD331" s="60"/>
    </row>
    <row r="332" ht="12.75">
      <c r="BD332" s="60"/>
    </row>
    <row r="333" ht="12.75">
      <c r="BD333" s="60"/>
    </row>
    <row r="334" ht="12.75">
      <c r="BD334" s="60"/>
    </row>
    <row r="335" ht="12.75">
      <c r="BD335" s="60"/>
    </row>
    <row r="336" ht="12.75">
      <c r="BD336" s="60"/>
    </row>
    <row r="337" ht="12.75">
      <c r="BD337" s="60"/>
    </row>
    <row r="338" ht="12.75">
      <c r="BD338" s="60"/>
    </row>
    <row r="339" ht="12.75">
      <c r="BD339" s="60"/>
    </row>
    <row r="340" ht="12.75">
      <c r="BD340" s="60"/>
    </row>
    <row r="341" ht="12.75">
      <c r="BD341" s="60"/>
    </row>
    <row r="342" ht="12.75">
      <c r="BD342" s="60"/>
    </row>
    <row r="343" ht="12.75">
      <c r="BD343" s="60"/>
    </row>
    <row r="344" ht="12.75">
      <c r="BD344" s="60"/>
    </row>
    <row r="345" ht="12.75">
      <c r="BD345" s="60"/>
    </row>
    <row r="346" ht="12.75">
      <c r="BD346" s="60"/>
    </row>
    <row r="347" ht="12.75">
      <c r="BD347" s="60"/>
    </row>
    <row r="348" ht="12.75">
      <c r="BD348" s="60"/>
    </row>
    <row r="349" ht="12.75">
      <c r="BD349" s="60"/>
    </row>
    <row r="350" ht="12.75">
      <c r="BD350" s="60"/>
    </row>
    <row r="351" ht="12.75">
      <c r="BD351" s="60"/>
    </row>
    <row r="352" ht="12.75">
      <c r="BD352" s="60"/>
    </row>
    <row r="353" ht="12.75">
      <c r="BD353" s="60"/>
    </row>
    <row r="354" ht="12.75">
      <c r="BD354" s="60"/>
    </row>
    <row r="355" ht="12.75">
      <c r="BD355" s="60"/>
    </row>
    <row r="356" ht="12.75">
      <c r="BD356" s="60"/>
    </row>
    <row r="357" ht="12.75">
      <c r="BD357" s="60"/>
    </row>
    <row r="358" ht="12.75">
      <c r="BD358" s="60"/>
    </row>
    <row r="359" ht="12.75">
      <c r="BD359" s="60"/>
    </row>
    <row r="360" ht="12.75">
      <c r="BD360" s="60"/>
    </row>
    <row r="361" ht="12.75">
      <c r="BD361" s="60"/>
    </row>
    <row r="362" ht="12.75">
      <c r="BD362" s="60"/>
    </row>
    <row r="363" ht="12.75">
      <c r="BD363" s="60"/>
    </row>
    <row r="364" ht="12.75">
      <c r="BD364" s="60"/>
    </row>
    <row r="365" ht="12.75">
      <c r="BD365" s="60"/>
    </row>
    <row r="366" ht="12.75">
      <c r="BD366" s="60"/>
    </row>
    <row r="367" ht="12.75">
      <c r="BD367" s="60"/>
    </row>
    <row r="368" ht="12.75">
      <c r="BD368" s="60"/>
    </row>
    <row r="369" ht="12.75">
      <c r="BD369" s="60"/>
    </row>
    <row r="370" ht="12.75">
      <c r="BD370" s="60"/>
    </row>
    <row r="371" ht="12.75">
      <c r="BD371" s="60"/>
    </row>
    <row r="372" ht="12.75">
      <c r="BD372" s="60"/>
    </row>
    <row r="373" ht="12.75">
      <c r="BD373" s="60"/>
    </row>
    <row r="374" ht="12.75">
      <c r="BD374" s="60"/>
    </row>
    <row r="375" ht="12.75">
      <c r="BD375" s="60"/>
    </row>
    <row r="376" ht="12.75">
      <c r="BD376" s="60"/>
    </row>
    <row r="377" ht="12.75">
      <c r="BD377" s="60"/>
    </row>
    <row r="378" ht="12.75">
      <c r="BD378" s="60"/>
    </row>
    <row r="379" ht="12.75">
      <c r="BD379" s="60"/>
    </row>
    <row r="380" ht="12.75">
      <c r="BD380" s="60"/>
    </row>
    <row r="381" ht="12.75">
      <c r="BD381" s="60"/>
    </row>
    <row r="382" ht="12.75">
      <c r="BD382" s="60"/>
    </row>
    <row r="383" ht="12.75">
      <c r="BD383" s="60"/>
    </row>
    <row r="384" ht="12.75">
      <c r="BD384" s="60"/>
    </row>
    <row r="385" ht="12.75">
      <c r="BD385" s="60"/>
    </row>
    <row r="386" ht="12.75">
      <c r="BD386" s="60"/>
    </row>
  </sheetData>
  <sheetProtection/>
  <mergeCells count="34">
    <mergeCell ref="AV8:AW9"/>
    <mergeCell ref="AY8:AZ9"/>
    <mergeCell ref="BB8:BC9"/>
    <mergeCell ref="P9:P10"/>
    <mergeCell ref="Q9:Q10"/>
    <mergeCell ref="R9:R10"/>
    <mergeCell ref="AL8:AL10"/>
    <mergeCell ref="AM8:AN9"/>
    <mergeCell ref="AP8:AP10"/>
    <mergeCell ref="AQ8:AQ10"/>
    <mergeCell ref="AR8:AR10"/>
    <mergeCell ref="AS8:AT9"/>
    <mergeCell ref="AB8:AB10"/>
    <mergeCell ref="AC8:AC10"/>
    <mergeCell ref="AD8:AE9"/>
    <mergeCell ref="AG8:AH9"/>
    <mergeCell ref="AJ8:AJ10"/>
    <mergeCell ref="AK8:AK10"/>
    <mergeCell ref="S8:S10"/>
    <mergeCell ref="U8:U10"/>
    <mergeCell ref="V8:V10"/>
    <mergeCell ref="W8:W10"/>
    <mergeCell ref="X8:Y9"/>
    <mergeCell ref="AA8:AA10"/>
    <mergeCell ref="A1:S1"/>
    <mergeCell ref="A2:S2"/>
    <mergeCell ref="A3:S3"/>
    <mergeCell ref="A7:S7"/>
    <mergeCell ref="A8:D9"/>
    <mergeCell ref="E8:H9"/>
    <mergeCell ref="I8:I10"/>
    <mergeCell ref="J8:M9"/>
    <mergeCell ref="N8:N10"/>
    <mergeCell ref="Q8:R8"/>
  </mergeCells>
  <printOptions horizontalCentered="1"/>
  <pageMargins left="0.35433070866141736" right="0.15748031496062992" top="0.1968503937007874" bottom="0.2362204724409449" header="0.5118110236220472" footer="0.5118110236220472"/>
  <pageSetup horizontalDpi="300" verticalDpi="300" orientation="landscape" paperSize="9" scale="50" r:id="rId1"/>
  <headerFooter alignWithMargins="0">
    <oddFooter>&amp;CSayfa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214"/>
  <sheetViews>
    <sheetView zoomScalePageLayoutView="0" workbookViewId="0" topLeftCell="AB6">
      <selection activeCell="AY14" sqref="AY14"/>
    </sheetView>
  </sheetViews>
  <sheetFormatPr defaultColWidth="9.140625" defaultRowHeight="12.75"/>
  <cols>
    <col min="1" max="13" width="3.7109375" style="154" customWidth="1"/>
    <col min="14" max="14" width="36.8515625" style="154" customWidth="1"/>
    <col min="15" max="15" width="14.140625" style="153" hidden="1" customWidth="1"/>
    <col min="16" max="17" width="15.28125" style="153" hidden="1" customWidth="1"/>
    <col min="18" max="18" width="13.8515625" style="154" customWidth="1"/>
    <col min="19" max="19" width="5.00390625" style="154" customWidth="1"/>
    <col min="20" max="20" width="9.00390625" style="154" customWidth="1"/>
    <col min="21" max="21" width="10.421875" style="154" customWidth="1"/>
    <col min="22" max="22" width="11.57421875" style="154" customWidth="1"/>
    <col min="23" max="23" width="0.13671875" style="154" customWidth="1"/>
    <col min="24" max="24" width="3.421875" style="154" customWidth="1"/>
    <col min="25" max="25" width="11.421875" style="154" customWidth="1"/>
    <col min="26" max="26" width="11.57421875" style="154" customWidth="1"/>
    <col min="27" max="27" width="11.7109375" style="154" customWidth="1"/>
    <col min="28" max="28" width="12.57421875" style="154" customWidth="1"/>
    <col min="29" max="29" width="6.421875" style="154" customWidth="1"/>
    <col min="30" max="30" width="2.421875" style="154" customWidth="1"/>
    <col min="31" max="31" width="13.7109375" style="154" customWidth="1"/>
    <col min="32" max="32" width="0.2890625" style="154" customWidth="1"/>
    <col min="33" max="33" width="3.8515625" style="154" customWidth="1"/>
    <col min="34" max="34" width="13.00390625" style="154" customWidth="1"/>
    <col min="35" max="35" width="15.00390625" style="154" customWidth="1"/>
    <col min="36" max="36" width="12.7109375" style="154" customWidth="1"/>
    <col min="37" max="37" width="13.8515625" style="154" customWidth="1"/>
    <col min="38" max="39" width="5.00390625" style="154" customWidth="1"/>
    <col min="40" max="40" width="13.28125" style="154" customWidth="1"/>
    <col min="41" max="41" width="12.7109375" style="154" customWidth="1"/>
    <col min="42" max="42" width="15.00390625" style="154" customWidth="1"/>
    <col min="43" max="43" width="11.421875" style="154" customWidth="1"/>
    <col min="44" max="44" width="5.8515625" style="154" customWidth="1"/>
    <col min="45" max="45" width="3.57421875" style="154" customWidth="1"/>
    <col min="46" max="46" width="12.8515625" style="154" customWidth="1"/>
    <col min="47" max="47" width="6.00390625" style="154" customWidth="1"/>
    <col min="48" max="48" width="3.00390625" style="154" customWidth="1"/>
    <col min="49" max="49" width="12.8515625" style="154" customWidth="1"/>
    <col min="50" max="50" width="7.28125" style="154" customWidth="1"/>
    <col min="51" max="51" width="4.00390625" style="154" customWidth="1"/>
    <col min="52" max="52" width="13.57421875" style="154" hidden="1" customWidth="1"/>
    <col min="53" max="53" width="11.8515625" style="154" hidden="1" customWidth="1"/>
    <col min="54" max="54" width="15.140625" style="154" hidden="1" customWidth="1"/>
    <col min="55" max="55" width="9.140625" style="154" hidden="1" customWidth="1"/>
    <col min="56" max="16384" width="9.140625" style="154" customWidth="1"/>
  </cols>
  <sheetData>
    <row r="1" spans="1:17" s="186" customFormat="1" ht="18.75" customHeight="1">
      <c r="A1" s="372" t="s">
        <v>89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7" s="186" customFormat="1" ht="18.75" customHeight="1">
      <c r="A2" s="372" t="s">
        <v>160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s="186" customFormat="1" ht="18.75" customHeight="1">
      <c r="A3" s="373" t="s">
        <v>90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</row>
    <row r="4" spans="1:17" s="155" customFormat="1" ht="12.75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87"/>
      <c r="P4" s="187"/>
      <c r="Q4" s="187"/>
    </row>
    <row r="5" spans="1:49" ht="31.5" customHeight="1" hidden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88"/>
      <c r="P5" s="188"/>
      <c r="Q5" s="54"/>
      <c r="AU5" s="164"/>
      <c r="AV5" s="163"/>
      <c r="AW5" s="164"/>
    </row>
    <row r="6" spans="1:48" s="157" customFormat="1" ht="15.75" customHeight="1" thickBot="1">
      <c r="A6" s="313" t="s">
        <v>59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5"/>
      <c r="AU6" s="310"/>
      <c r="AV6" s="309"/>
    </row>
    <row r="7" spans="1:53" ht="41.25" customHeight="1" thickBot="1">
      <c r="A7" s="316" t="s">
        <v>91</v>
      </c>
      <c r="B7" s="374"/>
      <c r="C7" s="374"/>
      <c r="D7" s="375"/>
      <c r="E7" s="316" t="s">
        <v>92</v>
      </c>
      <c r="F7" s="374"/>
      <c r="G7" s="374"/>
      <c r="H7" s="375"/>
      <c r="I7" s="331" t="s">
        <v>53</v>
      </c>
      <c r="J7" s="316" t="s">
        <v>88</v>
      </c>
      <c r="K7" s="374"/>
      <c r="L7" s="374"/>
      <c r="M7" s="375"/>
      <c r="N7" s="113" t="s">
        <v>1</v>
      </c>
      <c r="O7" s="64" t="s">
        <v>58</v>
      </c>
      <c r="P7" s="343" t="s">
        <v>62</v>
      </c>
      <c r="Q7" s="344"/>
      <c r="R7" s="64" t="s">
        <v>146</v>
      </c>
      <c r="S7" s="349" t="s">
        <v>33</v>
      </c>
      <c r="T7" s="349" t="s">
        <v>34</v>
      </c>
      <c r="U7" s="352" t="s">
        <v>35</v>
      </c>
      <c r="V7" s="337" t="s">
        <v>46</v>
      </c>
      <c r="W7" s="355"/>
      <c r="X7" s="156"/>
      <c r="Y7" s="349" t="s">
        <v>36</v>
      </c>
      <c r="Z7" s="349" t="s">
        <v>37</v>
      </c>
      <c r="AA7" s="352" t="s">
        <v>38</v>
      </c>
      <c r="AB7" s="337" t="s">
        <v>47</v>
      </c>
      <c r="AC7" s="355"/>
      <c r="AD7" s="156"/>
      <c r="AE7" s="337" t="s">
        <v>50</v>
      </c>
      <c r="AF7" s="355"/>
      <c r="AG7" s="156"/>
      <c r="AH7" s="349" t="s">
        <v>39</v>
      </c>
      <c r="AI7" s="349" t="s">
        <v>40</v>
      </c>
      <c r="AJ7" s="352" t="s">
        <v>41</v>
      </c>
      <c r="AK7" s="337" t="s">
        <v>48</v>
      </c>
      <c r="AL7" s="355"/>
      <c r="AM7" s="156"/>
      <c r="AN7" s="349" t="s">
        <v>42</v>
      </c>
      <c r="AO7" s="349" t="s">
        <v>43</v>
      </c>
      <c r="AP7" s="352" t="s">
        <v>44</v>
      </c>
      <c r="AQ7" s="337" t="s">
        <v>49</v>
      </c>
      <c r="AR7" s="355"/>
      <c r="AS7" s="156"/>
      <c r="AT7" s="337" t="s">
        <v>51</v>
      </c>
      <c r="AU7" s="355"/>
      <c r="AV7" s="191"/>
      <c r="AW7" s="337" t="s">
        <v>13</v>
      </c>
      <c r="AX7" s="355"/>
      <c r="AY7" s="156"/>
      <c r="AZ7" s="337" t="s">
        <v>60</v>
      </c>
      <c r="BA7" s="355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41"/>
      <c r="J8" s="376"/>
      <c r="K8" s="377"/>
      <c r="L8" s="377"/>
      <c r="M8" s="378"/>
      <c r="N8" s="114"/>
      <c r="O8" s="325" t="s">
        <v>75</v>
      </c>
      <c r="P8" s="325" t="s">
        <v>77</v>
      </c>
      <c r="Q8" s="325" t="s">
        <v>147</v>
      </c>
      <c r="R8" s="325" t="s">
        <v>75</v>
      </c>
      <c r="S8" s="350"/>
      <c r="T8" s="350"/>
      <c r="U8" s="353"/>
      <c r="V8" s="356"/>
      <c r="W8" s="357"/>
      <c r="X8" s="156"/>
      <c r="Y8" s="350"/>
      <c r="Z8" s="350"/>
      <c r="AA8" s="353"/>
      <c r="AB8" s="358"/>
      <c r="AC8" s="357"/>
      <c r="AD8" s="156"/>
      <c r="AE8" s="360"/>
      <c r="AF8" s="361"/>
      <c r="AG8" s="156"/>
      <c r="AH8" s="350"/>
      <c r="AI8" s="350"/>
      <c r="AJ8" s="353"/>
      <c r="AK8" s="360"/>
      <c r="AL8" s="361"/>
      <c r="AM8" s="156"/>
      <c r="AN8" s="350"/>
      <c r="AO8" s="350"/>
      <c r="AP8" s="353"/>
      <c r="AQ8" s="358"/>
      <c r="AR8" s="357"/>
      <c r="AS8" s="156"/>
      <c r="AT8" s="360"/>
      <c r="AU8" s="361"/>
      <c r="AV8" s="244"/>
      <c r="AW8" s="358"/>
      <c r="AX8" s="357"/>
      <c r="AY8" s="156"/>
      <c r="AZ8" s="356"/>
      <c r="BA8" s="357"/>
    </row>
    <row r="9" spans="1:53" s="157" customFormat="1" ht="19.5" customHeight="1" thickBot="1">
      <c r="A9" s="87" t="s">
        <v>2</v>
      </c>
      <c r="B9" s="89" t="s">
        <v>3</v>
      </c>
      <c r="C9" s="89" t="s">
        <v>4</v>
      </c>
      <c r="D9" s="88" t="s">
        <v>5</v>
      </c>
      <c r="E9" s="90" t="s">
        <v>2</v>
      </c>
      <c r="F9" s="91" t="s">
        <v>3</v>
      </c>
      <c r="G9" s="92" t="s">
        <v>4</v>
      </c>
      <c r="H9" s="93" t="s">
        <v>5</v>
      </c>
      <c r="I9" s="342"/>
      <c r="J9" s="87" t="s">
        <v>2</v>
      </c>
      <c r="K9" s="89" t="s">
        <v>3</v>
      </c>
      <c r="L9" s="89" t="s">
        <v>4</v>
      </c>
      <c r="M9" s="88" t="s">
        <v>5</v>
      </c>
      <c r="N9" s="115"/>
      <c r="O9" s="359"/>
      <c r="P9" s="359"/>
      <c r="Q9" s="359"/>
      <c r="R9" s="359"/>
      <c r="S9" s="351"/>
      <c r="T9" s="351"/>
      <c r="U9" s="354"/>
      <c r="V9" s="269" t="s">
        <v>45</v>
      </c>
      <c r="W9" s="239" t="s">
        <v>56</v>
      </c>
      <c r="X9" s="156"/>
      <c r="Y9" s="351"/>
      <c r="Z9" s="351"/>
      <c r="AA9" s="354"/>
      <c r="AB9" s="51" t="s">
        <v>45</v>
      </c>
      <c r="AC9" s="239" t="s">
        <v>56</v>
      </c>
      <c r="AD9" s="156"/>
      <c r="AE9" s="51" t="s">
        <v>45</v>
      </c>
      <c r="AF9" s="239" t="s">
        <v>56</v>
      </c>
      <c r="AG9" s="156"/>
      <c r="AH9" s="350"/>
      <c r="AI9" s="350"/>
      <c r="AJ9" s="353"/>
      <c r="AK9" s="51" t="s">
        <v>45</v>
      </c>
      <c r="AL9" s="239" t="s">
        <v>56</v>
      </c>
      <c r="AM9" s="156"/>
      <c r="AN9" s="351"/>
      <c r="AO9" s="351"/>
      <c r="AP9" s="353"/>
      <c r="AQ9" s="51" t="s">
        <v>45</v>
      </c>
      <c r="AR9" s="239" t="s">
        <v>56</v>
      </c>
      <c r="AS9" s="156"/>
      <c r="AT9" s="51" t="s">
        <v>45</v>
      </c>
      <c r="AU9" s="239" t="s">
        <v>56</v>
      </c>
      <c r="AV9" s="246"/>
      <c r="AW9" s="51" t="s">
        <v>45</v>
      </c>
      <c r="AX9" s="239" t="s">
        <v>56</v>
      </c>
      <c r="AY9" s="156"/>
      <c r="AZ9" s="269" t="s">
        <v>45</v>
      </c>
      <c r="BA9" s="239" t="s">
        <v>56</v>
      </c>
    </row>
    <row r="10" spans="1:55" s="9" customFormat="1" ht="28.5" customHeight="1">
      <c r="A10" s="31">
        <v>38</v>
      </c>
      <c r="B10" s="32"/>
      <c r="C10" s="32"/>
      <c r="D10" s="33"/>
      <c r="E10" s="34"/>
      <c r="F10" s="32"/>
      <c r="G10" s="35"/>
      <c r="H10" s="36"/>
      <c r="I10" s="37"/>
      <c r="J10" s="34"/>
      <c r="K10" s="32"/>
      <c r="L10" s="32"/>
      <c r="M10" s="33"/>
      <c r="N10" s="38" t="s">
        <v>6</v>
      </c>
      <c r="O10" s="189" t="e">
        <f aca="true" t="shared" si="0" ref="O10:X12">O11</f>
        <v>#REF!</v>
      </c>
      <c r="P10" s="189" t="e">
        <f t="shared" si="0"/>
        <v>#REF!</v>
      </c>
      <c r="Q10" s="189" t="e">
        <f t="shared" si="0"/>
        <v>#REF!</v>
      </c>
      <c r="R10" s="189">
        <f t="shared" si="0"/>
        <v>11250000</v>
      </c>
      <c r="S10" s="189">
        <f t="shared" si="0"/>
        <v>0</v>
      </c>
      <c r="T10" s="189">
        <f t="shared" si="0"/>
        <v>20000</v>
      </c>
      <c r="U10" s="189">
        <f t="shared" si="0"/>
        <v>908000</v>
      </c>
      <c r="V10" s="189">
        <f>S10+T10+U10</f>
        <v>928000</v>
      </c>
      <c r="W10" s="41">
        <f>V10/(R10/100)</f>
        <v>8.248888888888889</v>
      </c>
      <c r="X10" s="156"/>
      <c r="Y10" s="189">
        <f aca="true" t="shared" si="1" ref="Y10:AG12">Y11</f>
        <v>1100000</v>
      </c>
      <c r="Z10" s="189">
        <f t="shared" si="1"/>
        <v>1100000</v>
      </c>
      <c r="AA10" s="189">
        <f t="shared" si="1"/>
        <v>1100000</v>
      </c>
      <c r="AB10" s="41">
        <f>Y10+Z10+AA10</f>
        <v>3300000</v>
      </c>
      <c r="AC10" s="240">
        <f>AB10/(R10/100)</f>
        <v>29.333333333333332</v>
      </c>
      <c r="AD10" s="156"/>
      <c r="AE10" s="41">
        <f>V10+AB10</f>
        <v>4228000</v>
      </c>
      <c r="AF10" s="240">
        <f>AE10/(R10/100)</f>
        <v>37.58222222222222</v>
      </c>
      <c r="AG10" s="156"/>
      <c r="AH10" s="189">
        <f aca="true" t="shared" si="2" ref="AH10:AM12">AH11</f>
        <v>1325000</v>
      </c>
      <c r="AI10" s="189">
        <f t="shared" si="2"/>
        <v>1325000</v>
      </c>
      <c r="AJ10" s="189">
        <f t="shared" si="2"/>
        <v>1423000</v>
      </c>
      <c r="AK10" s="41">
        <f>AH10+AI10+AJ10</f>
        <v>4073000</v>
      </c>
      <c r="AL10" s="240">
        <f>AK10/(R10/100)</f>
        <v>36.20444444444445</v>
      </c>
      <c r="AM10" s="156"/>
      <c r="AN10" s="189">
        <f aca="true" t="shared" si="3" ref="AN10:AX12">AN11</f>
        <v>970000</v>
      </c>
      <c r="AO10" s="189">
        <f t="shared" si="3"/>
        <v>970000</v>
      </c>
      <c r="AP10" s="189">
        <f t="shared" si="3"/>
        <v>1009000</v>
      </c>
      <c r="AQ10" s="41">
        <f>AN10+AO10+AP10</f>
        <v>2949000</v>
      </c>
      <c r="AR10" s="240">
        <f>AQ10/(R10/100)</f>
        <v>26.213333333333335</v>
      </c>
      <c r="AS10" s="156"/>
      <c r="AT10" s="189">
        <f>AK10+AQ10</f>
        <v>7022000</v>
      </c>
      <c r="AU10" s="189">
        <f aca="true" t="shared" si="4" ref="AU10:AU49">AT10/(R10/100)</f>
        <v>62.41777777777778</v>
      </c>
      <c r="AV10" s="242"/>
      <c r="AW10" s="41">
        <f>AE10+AT10</f>
        <v>11250000</v>
      </c>
      <c r="AX10" s="240">
        <f>AW10/(R10/100)</f>
        <v>100</v>
      </c>
      <c r="AY10" s="156"/>
      <c r="AZ10" s="41">
        <f>R10-AW10</f>
        <v>0</v>
      </c>
      <c r="BA10" s="240">
        <f>AW10/(R10/100)</f>
        <v>100</v>
      </c>
      <c r="BB10" s="41">
        <f>AW10-AZ10</f>
        <v>11250000</v>
      </c>
      <c r="BC10" s="240"/>
    </row>
    <row r="11" spans="1:55" s="9" customFormat="1" ht="28.5" customHeight="1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39" t="s">
        <v>7</v>
      </c>
      <c r="O11" s="190" t="e">
        <f t="shared" si="0"/>
        <v>#REF!</v>
      </c>
      <c r="P11" s="190" t="e">
        <f t="shared" si="0"/>
        <v>#REF!</v>
      </c>
      <c r="Q11" s="190" t="e">
        <f t="shared" si="0"/>
        <v>#REF!</v>
      </c>
      <c r="R11" s="190">
        <f t="shared" si="0"/>
        <v>11250000</v>
      </c>
      <c r="S11" s="190">
        <f t="shared" si="0"/>
        <v>0</v>
      </c>
      <c r="T11" s="190">
        <f t="shared" si="0"/>
        <v>20000</v>
      </c>
      <c r="U11" s="190">
        <f t="shared" si="0"/>
        <v>908000</v>
      </c>
      <c r="V11" s="190">
        <f aca="true" t="shared" si="5" ref="V11:V50">S11+T11+U11</f>
        <v>928000</v>
      </c>
      <c r="W11" s="47">
        <f aca="true" t="shared" si="6" ref="W11:W37">V11/(R11/100)</f>
        <v>8.248888888888889</v>
      </c>
      <c r="X11" s="156"/>
      <c r="Y11" s="190">
        <f t="shared" si="1"/>
        <v>1100000</v>
      </c>
      <c r="Z11" s="190">
        <f t="shared" si="1"/>
        <v>1100000</v>
      </c>
      <c r="AA11" s="190">
        <f t="shared" si="1"/>
        <v>1100000</v>
      </c>
      <c r="AB11" s="47">
        <f aca="true" t="shared" si="7" ref="AB11:AB50">Y11+Z11+AA11</f>
        <v>3300000</v>
      </c>
      <c r="AC11" s="241">
        <f>AB11/(R11/100)</f>
        <v>29.333333333333332</v>
      </c>
      <c r="AD11" s="156"/>
      <c r="AE11" s="47">
        <f aca="true" t="shared" si="8" ref="AE11:AE50">V11+AB11</f>
        <v>4228000</v>
      </c>
      <c r="AF11" s="241">
        <f>AE11/(R11/100)</f>
        <v>37.58222222222222</v>
      </c>
      <c r="AG11" s="156"/>
      <c r="AH11" s="190">
        <f t="shared" si="2"/>
        <v>1325000</v>
      </c>
      <c r="AI11" s="190">
        <f t="shared" si="2"/>
        <v>1325000</v>
      </c>
      <c r="AJ11" s="190">
        <f t="shared" si="2"/>
        <v>1423000</v>
      </c>
      <c r="AK11" s="47">
        <f aca="true" t="shared" si="9" ref="AK11:AK50">AH11+AI11+AJ11</f>
        <v>4073000</v>
      </c>
      <c r="AL11" s="241">
        <f>AK11/(R11/100)</f>
        <v>36.20444444444445</v>
      </c>
      <c r="AM11" s="156"/>
      <c r="AN11" s="190">
        <f t="shared" si="3"/>
        <v>970000</v>
      </c>
      <c r="AO11" s="190">
        <f t="shared" si="3"/>
        <v>970000</v>
      </c>
      <c r="AP11" s="190">
        <f t="shared" si="3"/>
        <v>1009000</v>
      </c>
      <c r="AQ11" s="47">
        <f aca="true" t="shared" si="10" ref="AQ11:AQ50">AN11+AO11+AP11</f>
        <v>2949000</v>
      </c>
      <c r="AR11" s="241">
        <f>AQ11/(R11/100)</f>
        <v>26.213333333333335</v>
      </c>
      <c r="AS11" s="156"/>
      <c r="AT11" s="190">
        <f aca="true" t="shared" si="11" ref="AT11:AT50">AK11+AQ11</f>
        <v>7022000</v>
      </c>
      <c r="AU11" s="190">
        <f t="shared" si="4"/>
        <v>62.41777777777778</v>
      </c>
      <c r="AV11" s="242"/>
      <c r="AW11" s="47">
        <f aca="true" t="shared" si="12" ref="AW11:AW50">AE11+AT11</f>
        <v>11250000</v>
      </c>
      <c r="AX11" s="241">
        <f>AW11/(R11/100)</f>
        <v>100</v>
      </c>
      <c r="AY11" s="156"/>
      <c r="AZ11" s="47">
        <f aca="true" t="shared" si="13" ref="AZ11:AZ50">R11-AW11</f>
        <v>0</v>
      </c>
      <c r="BA11" s="241">
        <f aca="true" t="shared" si="14" ref="BA11:BA49">AW11/(R11/100)</f>
        <v>100</v>
      </c>
      <c r="BB11" s="47">
        <f aca="true" t="shared" si="15" ref="BB11:BB50">AW11-AZ11</f>
        <v>11250000</v>
      </c>
      <c r="BC11" s="241"/>
    </row>
    <row r="12" spans="1:55" s="9" customFormat="1" ht="28.5" customHeight="1">
      <c r="A12" s="12"/>
      <c r="B12" s="3"/>
      <c r="C12" s="13" t="s">
        <v>29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0" t="s">
        <v>63</v>
      </c>
      <c r="O12" s="191" t="e">
        <f>#REF!+O13+#REF!+#REF!+#REF!</f>
        <v>#REF!</v>
      </c>
      <c r="P12" s="191" t="e">
        <f>#REF!+P13+#REF!+#REF!+#REF!</f>
        <v>#REF!</v>
      </c>
      <c r="Q12" s="191" t="e">
        <f>#REF!+Q13+#REF!+#REF!+#REF!</f>
        <v>#REF!</v>
      </c>
      <c r="R12" s="191">
        <f>R13</f>
        <v>11250000</v>
      </c>
      <c r="S12" s="191">
        <f t="shared" si="0"/>
        <v>0</v>
      </c>
      <c r="T12" s="191">
        <f t="shared" si="0"/>
        <v>20000</v>
      </c>
      <c r="U12" s="191">
        <f t="shared" si="0"/>
        <v>908000</v>
      </c>
      <c r="V12" s="191">
        <f t="shared" si="0"/>
        <v>928000</v>
      </c>
      <c r="W12" s="191">
        <f t="shared" si="0"/>
        <v>8.248888888888889</v>
      </c>
      <c r="X12" s="191">
        <f t="shared" si="0"/>
        <v>0</v>
      </c>
      <c r="Y12" s="191">
        <f t="shared" si="1"/>
        <v>1100000</v>
      </c>
      <c r="Z12" s="191">
        <f t="shared" si="1"/>
        <v>1100000</v>
      </c>
      <c r="AA12" s="191">
        <f t="shared" si="1"/>
        <v>1100000</v>
      </c>
      <c r="AB12" s="191">
        <f t="shared" si="1"/>
        <v>3300000</v>
      </c>
      <c r="AC12" s="191">
        <f t="shared" si="1"/>
        <v>29.333333333333332</v>
      </c>
      <c r="AD12" s="191">
        <f t="shared" si="1"/>
        <v>0</v>
      </c>
      <c r="AE12" s="191">
        <f t="shared" si="1"/>
        <v>4228000</v>
      </c>
      <c r="AF12" s="191">
        <f t="shared" si="1"/>
        <v>37.58222222222222</v>
      </c>
      <c r="AG12" s="191">
        <f t="shared" si="1"/>
        <v>0</v>
      </c>
      <c r="AH12" s="191">
        <f t="shared" si="2"/>
        <v>1325000</v>
      </c>
      <c r="AI12" s="191">
        <f t="shared" si="2"/>
        <v>1325000</v>
      </c>
      <c r="AJ12" s="191">
        <f t="shared" si="2"/>
        <v>1423000</v>
      </c>
      <c r="AK12" s="191">
        <f t="shared" si="2"/>
        <v>4073000</v>
      </c>
      <c r="AL12" s="191">
        <f t="shared" si="2"/>
        <v>36.20444444444445</v>
      </c>
      <c r="AM12" s="191">
        <f t="shared" si="2"/>
        <v>0</v>
      </c>
      <c r="AN12" s="191">
        <f t="shared" si="3"/>
        <v>970000</v>
      </c>
      <c r="AO12" s="191">
        <f t="shared" si="3"/>
        <v>970000</v>
      </c>
      <c r="AP12" s="191">
        <f t="shared" si="3"/>
        <v>1009000</v>
      </c>
      <c r="AQ12" s="191">
        <f t="shared" si="3"/>
        <v>2949000</v>
      </c>
      <c r="AR12" s="191">
        <f t="shared" si="3"/>
        <v>26.213333333333335</v>
      </c>
      <c r="AS12" s="191">
        <f t="shared" si="3"/>
        <v>0</v>
      </c>
      <c r="AT12" s="191">
        <f t="shared" si="3"/>
        <v>7022000</v>
      </c>
      <c r="AU12" s="191">
        <f t="shared" si="3"/>
        <v>62.41777777777778</v>
      </c>
      <c r="AV12" s="191">
        <f t="shared" si="3"/>
        <v>0</v>
      </c>
      <c r="AW12" s="191">
        <f t="shared" si="3"/>
        <v>11250000</v>
      </c>
      <c r="AX12" s="191">
        <f t="shared" si="3"/>
        <v>100</v>
      </c>
      <c r="AY12" s="156"/>
      <c r="AZ12" s="43">
        <f t="shared" si="13"/>
        <v>0</v>
      </c>
      <c r="BA12" s="243">
        <f t="shared" si="14"/>
        <v>100</v>
      </c>
      <c r="BB12" s="43">
        <f t="shared" si="15"/>
        <v>11250000</v>
      </c>
      <c r="BC12" s="243"/>
    </row>
    <row r="13" spans="1:55" s="9" customFormat="1" ht="25.5" customHeight="1">
      <c r="A13" s="12"/>
      <c r="B13" s="3"/>
      <c r="C13" s="3"/>
      <c r="D13" s="382" t="s">
        <v>26</v>
      </c>
      <c r="E13" s="168"/>
      <c r="F13" s="167"/>
      <c r="G13" s="169"/>
      <c r="H13" s="170"/>
      <c r="I13" s="171"/>
      <c r="J13" s="168"/>
      <c r="K13" s="167"/>
      <c r="L13" s="167"/>
      <c r="M13" s="172"/>
      <c r="N13" s="383" t="s">
        <v>65</v>
      </c>
      <c r="O13" s="384">
        <f aca="true" t="shared" si="16" ref="O13:U13">O14+O31</f>
        <v>11250000</v>
      </c>
      <c r="P13" s="384">
        <f t="shared" si="16"/>
        <v>12136000</v>
      </c>
      <c r="Q13" s="384">
        <f t="shared" si="16"/>
        <v>13467000</v>
      </c>
      <c r="R13" s="384">
        <f t="shared" si="16"/>
        <v>11250000</v>
      </c>
      <c r="S13" s="384">
        <f t="shared" si="16"/>
        <v>0</v>
      </c>
      <c r="T13" s="384">
        <f t="shared" si="16"/>
        <v>20000</v>
      </c>
      <c r="U13" s="384">
        <f t="shared" si="16"/>
        <v>908000</v>
      </c>
      <c r="V13" s="384">
        <f t="shared" si="5"/>
        <v>928000</v>
      </c>
      <c r="W13" s="282">
        <f t="shared" si="6"/>
        <v>8.248888888888889</v>
      </c>
      <c r="X13" s="385"/>
      <c r="Y13" s="384">
        <f>Y14+Y31</f>
        <v>1100000</v>
      </c>
      <c r="Z13" s="384">
        <f>Z14+Z31</f>
        <v>1100000</v>
      </c>
      <c r="AA13" s="384">
        <f>AA14+AA31</f>
        <v>1100000</v>
      </c>
      <c r="AB13" s="282">
        <f t="shared" si="7"/>
        <v>3300000</v>
      </c>
      <c r="AC13" s="386">
        <f aca="true" t="shared" si="17" ref="AC13:AC19">AB13/(R13/100)</f>
        <v>29.333333333333332</v>
      </c>
      <c r="AD13" s="385"/>
      <c r="AE13" s="282">
        <f t="shared" si="8"/>
        <v>4228000</v>
      </c>
      <c r="AF13" s="386">
        <f aca="true" t="shared" si="18" ref="AF13:AF20">AE13/(R13/100)</f>
        <v>37.58222222222222</v>
      </c>
      <c r="AG13" s="385"/>
      <c r="AH13" s="384">
        <f>AH14+AH31</f>
        <v>1325000</v>
      </c>
      <c r="AI13" s="384">
        <f>AI14+AI31</f>
        <v>1325000</v>
      </c>
      <c r="AJ13" s="384">
        <f>AJ14+AJ31</f>
        <v>1423000</v>
      </c>
      <c r="AK13" s="282">
        <f t="shared" si="9"/>
        <v>4073000</v>
      </c>
      <c r="AL13" s="386">
        <f aca="true" t="shared" si="19" ref="AL13:AL20">AK13/(R13/100)</f>
        <v>36.20444444444445</v>
      </c>
      <c r="AM13" s="385"/>
      <c r="AN13" s="384">
        <f>AN14+AN31</f>
        <v>970000</v>
      </c>
      <c r="AO13" s="384">
        <f>AO14+AO31</f>
        <v>970000</v>
      </c>
      <c r="AP13" s="384">
        <f>AP14+AP31</f>
        <v>1009000</v>
      </c>
      <c r="AQ13" s="282">
        <f t="shared" si="10"/>
        <v>2949000</v>
      </c>
      <c r="AR13" s="386">
        <f aca="true" t="shared" si="20" ref="AR13:AR20">AQ13/(R13/100)</f>
        <v>26.213333333333335</v>
      </c>
      <c r="AS13" s="385"/>
      <c r="AT13" s="384">
        <f t="shared" si="11"/>
        <v>7022000</v>
      </c>
      <c r="AU13" s="384">
        <f t="shared" si="4"/>
        <v>62.41777777777778</v>
      </c>
      <c r="AV13" s="387"/>
      <c r="AW13" s="282">
        <f t="shared" si="12"/>
        <v>11250000</v>
      </c>
      <c r="AX13" s="386">
        <f aca="true" t="shared" si="21" ref="AX13:AX19">AW13/(R13/100)</f>
        <v>100</v>
      </c>
      <c r="AY13" s="156"/>
      <c r="AZ13" s="44">
        <f t="shared" si="13"/>
        <v>0</v>
      </c>
      <c r="BA13" s="245">
        <f t="shared" si="14"/>
        <v>100</v>
      </c>
      <c r="BB13" s="44">
        <f t="shared" si="15"/>
        <v>11250000</v>
      </c>
      <c r="BC13" s="245"/>
    </row>
    <row r="14" spans="1:55" s="111" customFormat="1" ht="25.5" customHeight="1">
      <c r="A14" s="104"/>
      <c r="B14" s="105"/>
      <c r="C14" s="105"/>
      <c r="D14" s="106"/>
      <c r="E14" s="402" t="s">
        <v>31</v>
      </c>
      <c r="F14" s="403"/>
      <c r="G14" s="404"/>
      <c r="H14" s="405"/>
      <c r="I14" s="406"/>
      <c r="J14" s="407"/>
      <c r="K14" s="403"/>
      <c r="L14" s="403"/>
      <c r="M14" s="408"/>
      <c r="N14" s="409" t="s">
        <v>16</v>
      </c>
      <c r="O14" s="410">
        <f aca="true" t="shared" si="22" ref="O14:U19">O15</f>
        <v>1500000</v>
      </c>
      <c r="P14" s="410">
        <f t="shared" si="22"/>
        <v>1696000</v>
      </c>
      <c r="Q14" s="410">
        <f t="shared" si="22"/>
        <v>1884000</v>
      </c>
      <c r="R14" s="410">
        <f t="shared" si="22"/>
        <v>1500000</v>
      </c>
      <c r="S14" s="410">
        <f t="shared" si="22"/>
        <v>0</v>
      </c>
      <c r="T14" s="410">
        <f t="shared" si="22"/>
        <v>0</v>
      </c>
      <c r="U14" s="410">
        <f t="shared" si="22"/>
        <v>100000</v>
      </c>
      <c r="V14" s="410">
        <f t="shared" si="5"/>
        <v>100000</v>
      </c>
      <c r="W14" s="411">
        <f t="shared" si="6"/>
        <v>6.666666666666667</v>
      </c>
      <c r="X14" s="412"/>
      <c r="Y14" s="410">
        <f aca="true" t="shared" si="23" ref="Y14:AA18">Y15</f>
        <v>140000</v>
      </c>
      <c r="Z14" s="410">
        <f t="shared" si="23"/>
        <v>140000</v>
      </c>
      <c r="AA14" s="410">
        <f t="shared" si="23"/>
        <v>140000</v>
      </c>
      <c r="AB14" s="413">
        <f t="shared" si="7"/>
        <v>420000</v>
      </c>
      <c r="AC14" s="414">
        <f t="shared" si="17"/>
        <v>28</v>
      </c>
      <c r="AD14" s="412"/>
      <c r="AE14" s="413">
        <f t="shared" si="8"/>
        <v>520000</v>
      </c>
      <c r="AF14" s="414">
        <f t="shared" si="18"/>
        <v>34.666666666666664</v>
      </c>
      <c r="AG14" s="412"/>
      <c r="AH14" s="410">
        <f aca="true" t="shared" si="24" ref="AH14:AJ18">AH15</f>
        <v>155000</v>
      </c>
      <c r="AI14" s="410">
        <f t="shared" si="24"/>
        <v>155000</v>
      </c>
      <c r="AJ14" s="410">
        <f t="shared" si="24"/>
        <v>155000</v>
      </c>
      <c r="AK14" s="413">
        <f t="shared" si="9"/>
        <v>465000</v>
      </c>
      <c r="AL14" s="414">
        <f t="shared" si="19"/>
        <v>31</v>
      </c>
      <c r="AM14" s="412"/>
      <c r="AN14" s="410">
        <f aca="true" t="shared" si="25" ref="AN14:AP18">AN15</f>
        <v>190000</v>
      </c>
      <c r="AO14" s="410">
        <f t="shared" si="25"/>
        <v>190000</v>
      </c>
      <c r="AP14" s="410">
        <f t="shared" si="25"/>
        <v>135000</v>
      </c>
      <c r="AQ14" s="413">
        <f t="shared" si="10"/>
        <v>515000</v>
      </c>
      <c r="AR14" s="414">
        <f t="shared" si="20"/>
        <v>34.333333333333336</v>
      </c>
      <c r="AS14" s="412"/>
      <c r="AT14" s="413">
        <f t="shared" si="11"/>
        <v>980000</v>
      </c>
      <c r="AU14" s="413">
        <f t="shared" si="4"/>
        <v>65.33333333333333</v>
      </c>
      <c r="AV14" s="415"/>
      <c r="AW14" s="413">
        <f t="shared" si="12"/>
        <v>1500000</v>
      </c>
      <c r="AX14" s="414">
        <f t="shared" si="21"/>
        <v>100</v>
      </c>
      <c r="AY14" s="156"/>
      <c r="AZ14" s="246">
        <f t="shared" si="13"/>
        <v>0</v>
      </c>
      <c r="BA14" s="247">
        <f t="shared" si="14"/>
        <v>100</v>
      </c>
      <c r="BB14" s="246">
        <f t="shared" si="15"/>
        <v>1500000</v>
      </c>
      <c r="BC14" s="247"/>
    </row>
    <row r="15" spans="1:55" s="195" customFormat="1" ht="21.75" customHeight="1" thickBot="1">
      <c r="A15" s="130"/>
      <c r="B15" s="131"/>
      <c r="C15" s="131"/>
      <c r="D15" s="132"/>
      <c r="E15" s="133"/>
      <c r="F15" s="210">
        <v>2</v>
      </c>
      <c r="G15" s="134"/>
      <c r="H15" s="136"/>
      <c r="I15" s="137"/>
      <c r="J15" s="133"/>
      <c r="K15" s="131"/>
      <c r="L15" s="131"/>
      <c r="M15" s="132"/>
      <c r="N15" s="211" t="s">
        <v>17</v>
      </c>
      <c r="O15" s="212">
        <f t="shared" si="22"/>
        <v>1500000</v>
      </c>
      <c r="P15" s="212">
        <f t="shared" si="22"/>
        <v>1696000</v>
      </c>
      <c r="Q15" s="212">
        <f t="shared" si="22"/>
        <v>1884000</v>
      </c>
      <c r="R15" s="212">
        <f t="shared" si="22"/>
        <v>1500000</v>
      </c>
      <c r="S15" s="212">
        <f t="shared" si="22"/>
        <v>0</v>
      </c>
      <c r="T15" s="212">
        <f t="shared" si="22"/>
        <v>0</v>
      </c>
      <c r="U15" s="212">
        <f t="shared" si="22"/>
        <v>100000</v>
      </c>
      <c r="V15" s="303">
        <f t="shared" si="5"/>
        <v>100000</v>
      </c>
      <c r="W15" s="308">
        <f t="shared" si="6"/>
        <v>6.666666666666667</v>
      </c>
      <c r="X15" s="156"/>
      <c r="Y15" s="212">
        <f t="shared" si="23"/>
        <v>140000</v>
      </c>
      <c r="Z15" s="212">
        <f t="shared" si="23"/>
        <v>140000</v>
      </c>
      <c r="AA15" s="212">
        <f t="shared" si="23"/>
        <v>140000</v>
      </c>
      <c r="AB15" s="242">
        <f t="shared" si="7"/>
        <v>420000</v>
      </c>
      <c r="AC15" s="243">
        <f t="shared" si="17"/>
        <v>28</v>
      </c>
      <c r="AD15" s="156"/>
      <c r="AE15" s="242">
        <f t="shared" si="8"/>
        <v>520000</v>
      </c>
      <c r="AF15" s="243">
        <f t="shared" si="18"/>
        <v>34.666666666666664</v>
      </c>
      <c r="AG15" s="156"/>
      <c r="AH15" s="212">
        <f t="shared" si="24"/>
        <v>155000</v>
      </c>
      <c r="AI15" s="212">
        <f t="shared" si="24"/>
        <v>155000</v>
      </c>
      <c r="AJ15" s="212">
        <f t="shared" si="24"/>
        <v>155000</v>
      </c>
      <c r="AK15" s="242">
        <f t="shared" si="9"/>
        <v>465000</v>
      </c>
      <c r="AL15" s="243">
        <f t="shared" si="19"/>
        <v>31</v>
      </c>
      <c r="AM15" s="156"/>
      <c r="AN15" s="212">
        <f t="shared" si="25"/>
        <v>190000</v>
      </c>
      <c r="AO15" s="212">
        <f t="shared" si="25"/>
        <v>190000</v>
      </c>
      <c r="AP15" s="212">
        <f t="shared" si="25"/>
        <v>135000</v>
      </c>
      <c r="AQ15" s="242">
        <f t="shared" si="10"/>
        <v>515000</v>
      </c>
      <c r="AR15" s="243">
        <f t="shared" si="20"/>
        <v>34.333333333333336</v>
      </c>
      <c r="AS15" s="156"/>
      <c r="AT15" s="242">
        <f t="shared" si="11"/>
        <v>980000</v>
      </c>
      <c r="AU15" s="242">
        <f t="shared" si="4"/>
        <v>65.33333333333333</v>
      </c>
      <c r="AV15" s="221"/>
      <c r="AW15" s="242">
        <f t="shared" si="12"/>
        <v>1500000</v>
      </c>
      <c r="AX15" s="243">
        <f t="shared" si="21"/>
        <v>100</v>
      </c>
      <c r="AY15" s="156"/>
      <c r="AZ15" s="242">
        <f t="shared" si="13"/>
        <v>0</v>
      </c>
      <c r="BA15" s="243">
        <f t="shared" si="14"/>
        <v>100</v>
      </c>
      <c r="BB15" s="242">
        <f t="shared" si="15"/>
        <v>1500000</v>
      </c>
      <c r="BC15" s="243"/>
    </row>
    <row r="16" spans="1:55" s="195" customFormat="1" ht="22.5" customHeight="1">
      <c r="A16" s="130"/>
      <c r="B16" s="131"/>
      <c r="C16" s="131"/>
      <c r="D16" s="132"/>
      <c r="E16" s="133"/>
      <c r="F16" s="131"/>
      <c r="G16" s="213">
        <v>0</v>
      </c>
      <c r="H16" s="214"/>
      <c r="I16" s="137"/>
      <c r="J16" s="133"/>
      <c r="K16" s="131"/>
      <c r="L16" s="131"/>
      <c r="M16" s="132"/>
      <c r="N16" s="211" t="s">
        <v>17</v>
      </c>
      <c r="O16" s="212">
        <f t="shared" si="22"/>
        <v>1500000</v>
      </c>
      <c r="P16" s="212">
        <f t="shared" si="22"/>
        <v>1696000</v>
      </c>
      <c r="Q16" s="212">
        <f t="shared" si="22"/>
        <v>1884000</v>
      </c>
      <c r="R16" s="212">
        <f t="shared" si="22"/>
        <v>1500000</v>
      </c>
      <c r="S16" s="212">
        <f t="shared" si="22"/>
        <v>0</v>
      </c>
      <c r="T16" s="212">
        <f t="shared" si="22"/>
        <v>0</v>
      </c>
      <c r="U16" s="212">
        <f t="shared" si="22"/>
        <v>100000</v>
      </c>
      <c r="V16" s="304">
        <f t="shared" si="5"/>
        <v>100000</v>
      </c>
      <c r="W16" s="304">
        <f t="shared" si="6"/>
        <v>6.666666666666667</v>
      </c>
      <c r="X16" s="156"/>
      <c r="Y16" s="212">
        <f t="shared" si="23"/>
        <v>140000</v>
      </c>
      <c r="Z16" s="212">
        <f t="shared" si="23"/>
        <v>140000</v>
      </c>
      <c r="AA16" s="212">
        <f t="shared" si="23"/>
        <v>140000</v>
      </c>
      <c r="AB16" s="242">
        <f t="shared" si="7"/>
        <v>420000</v>
      </c>
      <c r="AC16" s="243">
        <f t="shared" si="17"/>
        <v>28</v>
      </c>
      <c r="AD16" s="156"/>
      <c r="AE16" s="242">
        <f t="shared" si="8"/>
        <v>520000</v>
      </c>
      <c r="AF16" s="243">
        <f t="shared" si="18"/>
        <v>34.666666666666664</v>
      </c>
      <c r="AG16" s="156"/>
      <c r="AH16" s="212">
        <f t="shared" si="24"/>
        <v>155000</v>
      </c>
      <c r="AI16" s="212">
        <f t="shared" si="24"/>
        <v>155000</v>
      </c>
      <c r="AJ16" s="212">
        <f t="shared" si="24"/>
        <v>155000</v>
      </c>
      <c r="AK16" s="242">
        <f t="shared" si="9"/>
        <v>465000</v>
      </c>
      <c r="AL16" s="243">
        <f t="shared" si="19"/>
        <v>31</v>
      </c>
      <c r="AM16" s="156"/>
      <c r="AN16" s="212">
        <f t="shared" si="25"/>
        <v>190000</v>
      </c>
      <c r="AO16" s="212">
        <f t="shared" si="25"/>
        <v>190000</v>
      </c>
      <c r="AP16" s="212">
        <f t="shared" si="25"/>
        <v>135000</v>
      </c>
      <c r="AQ16" s="242">
        <f t="shared" si="10"/>
        <v>515000</v>
      </c>
      <c r="AR16" s="243">
        <f t="shared" si="20"/>
        <v>34.333333333333336</v>
      </c>
      <c r="AS16" s="156"/>
      <c r="AT16" s="242">
        <f t="shared" si="11"/>
        <v>980000</v>
      </c>
      <c r="AU16" s="242">
        <f t="shared" si="4"/>
        <v>65.33333333333333</v>
      </c>
      <c r="AV16" s="252"/>
      <c r="AW16" s="242">
        <f t="shared" si="12"/>
        <v>1500000</v>
      </c>
      <c r="AX16" s="243">
        <f t="shared" si="21"/>
        <v>100</v>
      </c>
      <c r="AY16" s="156"/>
      <c r="AZ16" s="242">
        <f t="shared" si="13"/>
        <v>0</v>
      </c>
      <c r="BA16" s="243">
        <f t="shared" si="14"/>
        <v>100</v>
      </c>
      <c r="BB16" s="242">
        <f t="shared" si="15"/>
        <v>1500000</v>
      </c>
      <c r="BC16" s="243"/>
    </row>
    <row r="17" spans="1:55" s="195" customFormat="1" ht="23.25" customHeight="1">
      <c r="A17" s="130"/>
      <c r="B17" s="131"/>
      <c r="C17" s="131"/>
      <c r="D17" s="132"/>
      <c r="E17" s="133"/>
      <c r="F17" s="131"/>
      <c r="G17" s="213"/>
      <c r="H17" s="215" t="s">
        <v>52</v>
      </c>
      <c r="I17" s="137"/>
      <c r="J17" s="133"/>
      <c r="K17" s="131"/>
      <c r="L17" s="131"/>
      <c r="M17" s="132"/>
      <c r="N17" s="211" t="s">
        <v>17</v>
      </c>
      <c r="O17" s="212">
        <f t="shared" si="22"/>
        <v>1500000</v>
      </c>
      <c r="P17" s="212">
        <f t="shared" si="22"/>
        <v>1696000</v>
      </c>
      <c r="Q17" s="212">
        <f t="shared" si="22"/>
        <v>1884000</v>
      </c>
      <c r="R17" s="212">
        <f t="shared" si="22"/>
        <v>1500000</v>
      </c>
      <c r="S17" s="212">
        <f t="shared" si="22"/>
        <v>0</v>
      </c>
      <c r="T17" s="212">
        <f t="shared" si="22"/>
        <v>0</v>
      </c>
      <c r="U17" s="212">
        <f t="shared" si="22"/>
        <v>100000</v>
      </c>
      <c r="V17" s="46">
        <f t="shared" si="5"/>
        <v>100000</v>
      </c>
      <c r="W17" s="46">
        <f t="shared" si="6"/>
        <v>6.666666666666667</v>
      </c>
      <c r="X17" s="156"/>
      <c r="Y17" s="212">
        <f t="shared" si="23"/>
        <v>140000</v>
      </c>
      <c r="Z17" s="212">
        <f t="shared" si="23"/>
        <v>140000</v>
      </c>
      <c r="AA17" s="212">
        <f t="shared" si="23"/>
        <v>140000</v>
      </c>
      <c r="AB17" s="242">
        <f t="shared" si="7"/>
        <v>420000</v>
      </c>
      <c r="AC17" s="243">
        <f t="shared" si="17"/>
        <v>28</v>
      </c>
      <c r="AD17" s="156"/>
      <c r="AE17" s="242">
        <f t="shared" si="8"/>
        <v>520000</v>
      </c>
      <c r="AF17" s="243">
        <f t="shared" si="18"/>
        <v>34.666666666666664</v>
      </c>
      <c r="AG17" s="156"/>
      <c r="AH17" s="212">
        <f t="shared" si="24"/>
        <v>155000</v>
      </c>
      <c r="AI17" s="212">
        <f t="shared" si="24"/>
        <v>155000</v>
      </c>
      <c r="AJ17" s="212">
        <f t="shared" si="24"/>
        <v>155000</v>
      </c>
      <c r="AK17" s="242">
        <f t="shared" si="9"/>
        <v>465000</v>
      </c>
      <c r="AL17" s="243">
        <f t="shared" si="19"/>
        <v>31</v>
      </c>
      <c r="AM17" s="156"/>
      <c r="AN17" s="212">
        <f t="shared" si="25"/>
        <v>190000</v>
      </c>
      <c r="AO17" s="212">
        <f t="shared" si="25"/>
        <v>190000</v>
      </c>
      <c r="AP17" s="212">
        <f t="shared" si="25"/>
        <v>135000</v>
      </c>
      <c r="AQ17" s="242">
        <f t="shared" si="10"/>
        <v>515000</v>
      </c>
      <c r="AR17" s="243">
        <f t="shared" si="20"/>
        <v>34.333333333333336</v>
      </c>
      <c r="AS17" s="156"/>
      <c r="AT17" s="242">
        <f t="shared" si="11"/>
        <v>980000</v>
      </c>
      <c r="AU17" s="242">
        <f t="shared" si="4"/>
        <v>65.33333333333333</v>
      </c>
      <c r="AV17" s="254"/>
      <c r="AW17" s="242">
        <f t="shared" si="12"/>
        <v>1500000</v>
      </c>
      <c r="AX17" s="243">
        <f t="shared" si="21"/>
        <v>100</v>
      </c>
      <c r="AY17" s="156"/>
      <c r="AZ17" s="242">
        <f t="shared" si="13"/>
        <v>0</v>
      </c>
      <c r="BA17" s="243">
        <f t="shared" si="14"/>
        <v>100</v>
      </c>
      <c r="BB17" s="242">
        <f t="shared" si="15"/>
        <v>1500000</v>
      </c>
      <c r="BC17" s="243"/>
    </row>
    <row r="18" spans="1:55" s="111" customFormat="1" ht="25.5" customHeight="1">
      <c r="A18" s="104"/>
      <c r="B18" s="105"/>
      <c r="C18" s="105"/>
      <c r="D18" s="106"/>
      <c r="E18" s="110"/>
      <c r="F18" s="105"/>
      <c r="G18" s="107"/>
      <c r="H18" s="108"/>
      <c r="I18" s="216">
        <v>2</v>
      </c>
      <c r="J18" s="110"/>
      <c r="K18" s="105"/>
      <c r="L18" s="105"/>
      <c r="M18" s="106"/>
      <c r="N18" s="217" t="s">
        <v>61</v>
      </c>
      <c r="O18" s="219">
        <f t="shared" si="22"/>
        <v>1500000</v>
      </c>
      <c r="P18" s="219">
        <f t="shared" si="22"/>
        <v>1696000</v>
      </c>
      <c r="Q18" s="219">
        <f t="shared" si="22"/>
        <v>1884000</v>
      </c>
      <c r="R18" s="219">
        <f t="shared" si="22"/>
        <v>1500000</v>
      </c>
      <c r="S18" s="219">
        <f t="shared" si="22"/>
        <v>0</v>
      </c>
      <c r="T18" s="219">
        <f t="shared" si="22"/>
        <v>0</v>
      </c>
      <c r="U18" s="219">
        <f t="shared" si="22"/>
        <v>100000</v>
      </c>
      <c r="V18" s="218">
        <f t="shared" si="5"/>
        <v>100000</v>
      </c>
      <c r="W18" s="218">
        <f t="shared" si="6"/>
        <v>6.666666666666667</v>
      </c>
      <c r="X18" s="156"/>
      <c r="Y18" s="219">
        <f t="shared" si="23"/>
        <v>140000</v>
      </c>
      <c r="Z18" s="219">
        <f t="shared" si="23"/>
        <v>140000</v>
      </c>
      <c r="AA18" s="219">
        <f t="shared" si="23"/>
        <v>140000</v>
      </c>
      <c r="AB18" s="248">
        <f t="shared" si="7"/>
        <v>420000</v>
      </c>
      <c r="AC18" s="249">
        <f t="shared" si="17"/>
        <v>28</v>
      </c>
      <c r="AD18" s="156"/>
      <c r="AE18" s="248">
        <f t="shared" si="8"/>
        <v>520000</v>
      </c>
      <c r="AF18" s="249">
        <f t="shared" si="18"/>
        <v>34.666666666666664</v>
      </c>
      <c r="AG18" s="156"/>
      <c r="AH18" s="219">
        <f t="shared" si="24"/>
        <v>155000</v>
      </c>
      <c r="AI18" s="219">
        <f t="shared" si="24"/>
        <v>155000</v>
      </c>
      <c r="AJ18" s="219">
        <f t="shared" si="24"/>
        <v>155000</v>
      </c>
      <c r="AK18" s="248">
        <f t="shared" si="9"/>
        <v>465000</v>
      </c>
      <c r="AL18" s="249">
        <f t="shared" si="19"/>
        <v>31</v>
      </c>
      <c r="AM18" s="156"/>
      <c r="AN18" s="219">
        <f t="shared" si="25"/>
        <v>190000</v>
      </c>
      <c r="AO18" s="219">
        <f t="shared" si="25"/>
        <v>190000</v>
      </c>
      <c r="AP18" s="219">
        <f t="shared" si="25"/>
        <v>135000</v>
      </c>
      <c r="AQ18" s="248">
        <f t="shared" si="10"/>
        <v>515000</v>
      </c>
      <c r="AR18" s="249">
        <f t="shared" si="20"/>
        <v>34.333333333333336</v>
      </c>
      <c r="AS18" s="156"/>
      <c r="AT18" s="248">
        <f t="shared" si="11"/>
        <v>980000</v>
      </c>
      <c r="AU18" s="248">
        <f t="shared" si="4"/>
        <v>65.33333333333333</v>
      </c>
      <c r="AV18" s="254"/>
      <c r="AW18" s="248">
        <f t="shared" si="12"/>
        <v>1500000</v>
      </c>
      <c r="AX18" s="249">
        <f t="shared" si="21"/>
        <v>100</v>
      </c>
      <c r="AY18" s="156"/>
      <c r="AZ18" s="248">
        <f t="shared" si="13"/>
        <v>0</v>
      </c>
      <c r="BA18" s="249">
        <f t="shared" si="14"/>
        <v>100</v>
      </c>
      <c r="BB18" s="248">
        <f t="shared" si="15"/>
        <v>1500000</v>
      </c>
      <c r="BC18" s="249"/>
    </row>
    <row r="19" spans="1:55" s="195" customFormat="1" ht="25.5" customHeight="1">
      <c r="A19" s="130"/>
      <c r="B19" s="131"/>
      <c r="C19" s="131"/>
      <c r="D19" s="132"/>
      <c r="E19" s="133"/>
      <c r="F19" s="131"/>
      <c r="G19" s="134"/>
      <c r="H19" s="136"/>
      <c r="I19" s="137"/>
      <c r="J19" s="220" t="s">
        <v>32</v>
      </c>
      <c r="K19" s="131"/>
      <c r="L19" s="131"/>
      <c r="M19" s="132"/>
      <c r="N19" s="211" t="s">
        <v>10</v>
      </c>
      <c r="O19" s="212">
        <f t="shared" si="22"/>
        <v>1500000</v>
      </c>
      <c r="P19" s="212">
        <f t="shared" si="22"/>
        <v>1696000</v>
      </c>
      <c r="Q19" s="212">
        <f t="shared" si="22"/>
        <v>1884000</v>
      </c>
      <c r="R19" s="212">
        <f t="shared" si="22"/>
        <v>1500000</v>
      </c>
      <c r="S19" s="212">
        <f t="shared" si="22"/>
        <v>0</v>
      </c>
      <c r="T19" s="212">
        <f t="shared" si="22"/>
        <v>0</v>
      </c>
      <c r="U19" s="212">
        <f t="shared" si="22"/>
        <v>100000</v>
      </c>
      <c r="V19" s="46">
        <f t="shared" si="5"/>
        <v>100000</v>
      </c>
      <c r="W19" s="46">
        <f t="shared" si="6"/>
        <v>6.666666666666667</v>
      </c>
      <c r="X19" s="156"/>
      <c r="Y19" s="212">
        <f>Y20</f>
        <v>140000</v>
      </c>
      <c r="Z19" s="212">
        <f>Z20</f>
        <v>140000</v>
      </c>
      <c r="AA19" s="212">
        <f>AA20</f>
        <v>140000</v>
      </c>
      <c r="AB19" s="242">
        <f t="shared" si="7"/>
        <v>420000</v>
      </c>
      <c r="AC19" s="243">
        <f t="shared" si="17"/>
        <v>28</v>
      </c>
      <c r="AD19" s="156"/>
      <c r="AE19" s="242">
        <f t="shared" si="8"/>
        <v>520000</v>
      </c>
      <c r="AF19" s="243">
        <f t="shared" si="18"/>
        <v>34.666666666666664</v>
      </c>
      <c r="AG19" s="156"/>
      <c r="AH19" s="212">
        <f>AH20</f>
        <v>155000</v>
      </c>
      <c r="AI19" s="212">
        <f>AI20</f>
        <v>155000</v>
      </c>
      <c r="AJ19" s="212">
        <f>AJ20</f>
        <v>155000</v>
      </c>
      <c r="AK19" s="242">
        <f t="shared" si="9"/>
        <v>465000</v>
      </c>
      <c r="AL19" s="243">
        <f t="shared" si="19"/>
        <v>31</v>
      </c>
      <c r="AM19" s="156"/>
      <c r="AN19" s="212">
        <f>AN20</f>
        <v>190000</v>
      </c>
      <c r="AO19" s="212">
        <f>AO20</f>
        <v>190000</v>
      </c>
      <c r="AP19" s="212">
        <f>AP20</f>
        <v>135000</v>
      </c>
      <c r="AQ19" s="242">
        <f t="shared" si="10"/>
        <v>515000</v>
      </c>
      <c r="AR19" s="243">
        <f t="shared" si="20"/>
        <v>34.333333333333336</v>
      </c>
      <c r="AS19" s="156"/>
      <c r="AT19" s="242">
        <f t="shared" si="11"/>
        <v>980000</v>
      </c>
      <c r="AU19" s="242">
        <f t="shared" si="4"/>
        <v>65.33333333333333</v>
      </c>
      <c r="AV19" s="194"/>
      <c r="AW19" s="242">
        <f t="shared" si="12"/>
        <v>1500000</v>
      </c>
      <c r="AX19" s="243">
        <f t="shared" si="21"/>
        <v>100</v>
      </c>
      <c r="AY19" s="156"/>
      <c r="AZ19" s="242">
        <f t="shared" si="13"/>
        <v>0</v>
      </c>
      <c r="BA19" s="243">
        <f t="shared" si="14"/>
        <v>100</v>
      </c>
      <c r="BB19" s="242">
        <f t="shared" si="15"/>
        <v>1500000</v>
      </c>
      <c r="BC19" s="243"/>
    </row>
    <row r="20" spans="1:55" s="195" customFormat="1" ht="25.5" customHeight="1">
      <c r="A20" s="130"/>
      <c r="B20" s="131"/>
      <c r="C20" s="131"/>
      <c r="D20" s="132"/>
      <c r="E20" s="133"/>
      <c r="F20" s="131"/>
      <c r="G20" s="134"/>
      <c r="H20" s="136"/>
      <c r="I20" s="137"/>
      <c r="J20" s="133"/>
      <c r="K20" s="294">
        <v>1</v>
      </c>
      <c r="L20" s="105"/>
      <c r="M20" s="106"/>
      <c r="N20" s="80" t="s">
        <v>11</v>
      </c>
      <c r="O20" s="295">
        <f aca="true" t="shared" si="26" ref="O20:U20">O21+O24+O27</f>
        <v>1500000</v>
      </c>
      <c r="P20" s="295">
        <f t="shared" si="26"/>
        <v>1696000</v>
      </c>
      <c r="Q20" s="295">
        <f t="shared" si="26"/>
        <v>1884000</v>
      </c>
      <c r="R20" s="295">
        <f t="shared" si="26"/>
        <v>1500000</v>
      </c>
      <c r="S20" s="295">
        <f t="shared" si="26"/>
        <v>0</v>
      </c>
      <c r="T20" s="295">
        <f t="shared" si="26"/>
        <v>0</v>
      </c>
      <c r="U20" s="295">
        <f t="shared" si="26"/>
        <v>100000</v>
      </c>
      <c r="V20" s="112">
        <f t="shared" si="5"/>
        <v>100000</v>
      </c>
      <c r="W20" s="112">
        <f t="shared" si="6"/>
        <v>6.666666666666667</v>
      </c>
      <c r="X20" s="98"/>
      <c r="Y20" s="295">
        <f>Y21+Y24+Y27</f>
        <v>140000</v>
      </c>
      <c r="Z20" s="295">
        <f>Z21+Z24+Z27</f>
        <v>140000</v>
      </c>
      <c r="AA20" s="295">
        <f>AA21+AA24+AA27</f>
        <v>140000</v>
      </c>
      <c r="AB20" s="112">
        <f t="shared" si="7"/>
        <v>420000</v>
      </c>
      <c r="AC20" s="244">
        <v>30</v>
      </c>
      <c r="AD20" s="98"/>
      <c r="AE20" s="112">
        <f t="shared" si="8"/>
        <v>520000</v>
      </c>
      <c r="AF20" s="245">
        <f t="shared" si="18"/>
        <v>34.666666666666664</v>
      </c>
      <c r="AG20" s="98"/>
      <c r="AH20" s="295">
        <f>AH21+AH24+AH27</f>
        <v>155000</v>
      </c>
      <c r="AI20" s="295">
        <f>AI21+AI24+AI27</f>
        <v>155000</v>
      </c>
      <c r="AJ20" s="295">
        <f>AJ21+AJ24+AJ27</f>
        <v>155000</v>
      </c>
      <c r="AK20" s="112">
        <f t="shared" si="9"/>
        <v>465000</v>
      </c>
      <c r="AL20" s="244">
        <f t="shared" si="19"/>
        <v>31</v>
      </c>
      <c r="AM20" s="98"/>
      <c r="AN20" s="295">
        <f>AN21+AN24+AN27</f>
        <v>190000</v>
      </c>
      <c r="AO20" s="295">
        <f>AO21+AO24+AO27</f>
        <v>190000</v>
      </c>
      <c r="AP20" s="295">
        <f>AP21+AP24+AP27</f>
        <v>135000</v>
      </c>
      <c r="AQ20" s="112">
        <f t="shared" si="10"/>
        <v>515000</v>
      </c>
      <c r="AR20" s="245">
        <f t="shared" si="20"/>
        <v>34.333333333333336</v>
      </c>
      <c r="AS20" s="98"/>
      <c r="AT20" s="295">
        <f t="shared" si="11"/>
        <v>980000</v>
      </c>
      <c r="AU20" s="295">
        <f t="shared" si="4"/>
        <v>65.33333333333333</v>
      </c>
      <c r="AV20" s="242"/>
      <c r="AW20" s="112">
        <f t="shared" si="12"/>
        <v>1500000</v>
      </c>
      <c r="AX20" s="245"/>
      <c r="AY20" s="98"/>
      <c r="AZ20" s="112">
        <f t="shared" si="13"/>
        <v>0</v>
      </c>
      <c r="BA20" s="245">
        <f t="shared" si="14"/>
        <v>100</v>
      </c>
      <c r="BB20" s="112">
        <f t="shared" si="15"/>
        <v>1500000</v>
      </c>
      <c r="BC20" s="251"/>
    </row>
    <row r="21" spans="1:55" s="195" customFormat="1" ht="25.5" customHeight="1">
      <c r="A21" s="130"/>
      <c r="B21" s="131"/>
      <c r="C21" s="131"/>
      <c r="D21" s="132"/>
      <c r="E21" s="133"/>
      <c r="F21" s="131"/>
      <c r="G21" s="134"/>
      <c r="H21" s="136"/>
      <c r="I21" s="137"/>
      <c r="J21" s="133"/>
      <c r="K21" s="131"/>
      <c r="L21" s="293">
        <v>1</v>
      </c>
      <c r="M21" s="106"/>
      <c r="N21" s="207" t="s">
        <v>93</v>
      </c>
      <c r="O21" s="209">
        <f aca="true" t="shared" si="27" ref="O21:U21">O23+O22</f>
        <v>600000</v>
      </c>
      <c r="P21" s="209">
        <f t="shared" si="27"/>
        <v>796000</v>
      </c>
      <c r="Q21" s="209">
        <f t="shared" si="27"/>
        <v>884000</v>
      </c>
      <c r="R21" s="209">
        <f t="shared" si="27"/>
        <v>600000</v>
      </c>
      <c r="S21" s="209">
        <f t="shared" si="27"/>
        <v>0</v>
      </c>
      <c r="T21" s="209">
        <f t="shared" si="27"/>
        <v>0</v>
      </c>
      <c r="U21" s="209">
        <f t="shared" si="27"/>
        <v>40000</v>
      </c>
      <c r="V21" s="208">
        <f t="shared" si="5"/>
        <v>40000</v>
      </c>
      <c r="W21" s="208">
        <f t="shared" si="6"/>
        <v>6.666666666666667</v>
      </c>
      <c r="X21" s="98"/>
      <c r="Y21" s="209">
        <f>Y23+Y22</f>
        <v>56000</v>
      </c>
      <c r="Z21" s="209">
        <f>Z23+Z22</f>
        <v>56000</v>
      </c>
      <c r="AA21" s="209">
        <f>AA23+AA22</f>
        <v>56000</v>
      </c>
      <c r="AB21" s="246">
        <f t="shared" si="7"/>
        <v>168000</v>
      </c>
      <c r="AC21" s="247">
        <f>AB21/(Q21/100)</f>
        <v>19.004524886877828</v>
      </c>
      <c r="AD21" s="98"/>
      <c r="AE21" s="246">
        <f t="shared" si="8"/>
        <v>208000</v>
      </c>
      <c r="AF21" s="247">
        <f aca="true" t="shared" si="28" ref="AF21:AF30">AE21/(Q21/100)</f>
        <v>23.529411764705884</v>
      </c>
      <c r="AG21" s="98"/>
      <c r="AH21" s="209">
        <f>AH23+AH22</f>
        <v>63000</v>
      </c>
      <c r="AI21" s="209">
        <f>AI23+AI22</f>
        <v>63000</v>
      </c>
      <c r="AJ21" s="209">
        <f>AJ23+AJ22</f>
        <v>63000</v>
      </c>
      <c r="AK21" s="246">
        <f t="shared" si="9"/>
        <v>189000</v>
      </c>
      <c r="AL21" s="247">
        <f>AK21/(Q21/100)</f>
        <v>21.380090497737555</v>
      </c>
      <c r="AM21" s="98"/>
      <c r="AN21" s="209">
        <f>AN23+AN22</f>
        <v>67000</v>
      </c>
      <c r="AO21" s="209">
        <f>AO23+AO22</f>
        <v>67000</v>
      </c>
      <c r="AP21" s="209">
        <f>AP23+AP22</f>
        <v>69000</v>
      </c>
      <c r="AQ21" s="246">
        <f t="shared" si="10"/>
        <v>203000</v>
      </c>
      <c r="AR21" s="247">
        <f>AQ21/(Q21/100)</f>
        <v>22.963800904977376</v>
      </c>
      <c r="AS21" s="98"/>
      <c r="AT21" s="246">
        <f t="shared" si="11"/>
        <v>392000</v>
      </c>
      <c r="AU21" s="246">
        <f t="shared" si="4"/>
        <v>65.33333333333333</v>
      </c>
      <c r="AV21" s="242"/>
      <c r="AW21" s="246">
        <f t="shared" si="12"/>
        <v>600000</v>
      </c>
      <c r="AX21" s="247">
        <f>AW21/(Q21/100)</f>
        <v>67.87330316742081</v>
      </c>
      <c r="AY21" s="98"/>
      <c r="AZ21" s="246">
        <f t="shared" si="13"/>
        <v>0</v>
      </c>
      <c r="BA21" s="247">
        <f t="shared" si="14"/>
        <v>100</v>
      </c>
      <c r="BB21" s="246">
        <f t="shared" si="15"/>
        <v>600000</v>
      </c>
      <c r="BC21" s="253"/>
    </row>
    <row r="22" spans="1:55" s="195" customFormat="1" ht="25.5" customHeight="1">
      <c r="A22" s="130"/>
      <c r="B22" s="131"/>
      <c r="C22" s="131"/>
      <c r="D22" s="132"/>
      <c r="E22" s="133"/>
      <c r="F22" s="131"/>
      <c r="G22" s="134"/>
      <c r="H22" s="136"/>
      <c r="I22" s="137"/>
      <c r="J22" s="133"/>
      <c r="K22" s="131"/>
      <c r="L22" s="131"/>
      <c r="M22" s="196" t="s">
        <v>30</v>
      </c>
      <c r="N22" s="197" t="s">
        <v>102</v>
      </c>
      <c r="O22" s="198">
        <v>600000</v>
      </c>
      <c r="P22" s="198">
        <v>796000</v>
      </c>
      <c r="Q22" s="198">
        <v>884000</v>
      </c>
      <c r="R22" s="198">
        <v>600000</v>
      </c>
      <c r="S22" s="198"/>
      <c r="T22" s="198"/>
      <c r="U22" s="198">
        <v>40000</v>
      </c>
      <c r="V22" s="138">
        <f t="shared" si="5"/>
        <v>40000</v>
      </c>
      <c r="W22" s="138">
        <f t="shared" si="6"/>
        <v>6.666666666666667</v>
      </c>
      <c r="X22" s="156"/>
      <c r="Y22" s="198">
        <v>56000</v>
      </c>
      <c r="Z22" s="198">
        <v>56000</v>
      </c>
      <c r="AA22" s="198">
        <v>56000</v>
      </c>
      <c r="AB22" s="254">
        <f t="shared" si="7"/>
        <v>168000</v>
      </c>
      <c r="AC22" s="255">
        <f>AB22/(Q22/100)</f>
        <v>19.004524886877828</v>
      </c>
      <c r="AD22" s="156"/>
      <c r="AE22" s="254">
        <f t="shared" si="8"/>
        <v>208000</v>
      </c>
      <c r="AF22" s="255">
        <f>AE22/(Q22/100)</f>
        <v>23.529411764705884</v>
      </c>
      <c r="AG22" s="156"/>
      <c r="AH22" s="198">
        <v>63000</v>
      </c>
      <c r="AI22" s="198">
        <v>63000</v>
      </c>
      <c r="AJ22" s="198">
        <v>63000</v>
      </c>
      <c r="AK22" s="254">
        <f t="shared" si="9"/>
        <v>189000</v>
      </c>
      <c r="AL22" s="255">
        <f>AK22/(Q22/100)</f>
        <v>21.380090497737555</v>
      </c>
      <c r="AM22" s="156"/>
      <c r="AN22" s="198">
        <v>67000</v>
      </c>
      <c r="AO22" s="198">
        <v>67000</v>
      </c>
      <c r="AP22" s="198">
        <v>69000</v>
      </c>
      <c r="AQ22" s="254">
        <f t="shared" si="10"/>
        <v>203000</v>
      </c>
      <c r="AR22" s="255">
        <f>AQ22/(Q22/100)</f>
        <v>22.963800904977376</v>
      </c>
      <c r="AS22" s="156"/>
      <c r="AT22" s="254">
        <f t="shared" si="11"/>
        <v>392000</v>
      </c>
      <c r="AU22" s="254">
        <f t="shared" si="4"/>
        <v>65.33333333333333</v>
      </c>
      <c r="AV22" s="252"/>
      <c r="AW22" s="254">
        <f t="shared" si="12"/>
        <v>600000</v>
      </c>
      <c r="AX22" s="255">
        <f>AW22/(Q22/100)</f>
        <v>67.87330316742081</v>
      </c>
      <c r="AY22" s="156"/>
      <c r="AZ22" s="254">
        <f t="shared" si="13"/>
        <v>0</v>
      </c>
      <c r="BA22" s="255">
        <f t="shared" si="14"/>
        <v>100</v>
      </c>
      <c r="BB22" s="254">
        <f t="shared" si="15"/>
        <v>600000</v>
      </c>
      <c r="BC22" s="255"/>
    </row>
    <row r="23" spans="1:55" s="195" customFormat="1" ht="25.5" customHeight="1" hidden="1">
      <c r="A23" s="130"/>
      <c r="B23" s="131"/>
      <c r="C23" s="131"/>
      <c r="D23" s="132"/>
      <c r="E23" s="133"/>
      <c r="F23" s="131"/>
      <c r="G23" s="134"/>
      <c r="H23" s="136"/>
      <c r="I23" s="137"/>
      <c r="J23" s="133"/>
      <c r="K23" s="131"/>
      <c r="L23" s="131"/>
      <c r="M23" s="196" t="s">
        <v>96</v>
      </c>
      <c r="N23" s="197" t="s">
        <v>103</v>
      </c>
      <c r="O23" s="198"/>
      <c r="P23" s="198"/>
      <c r="Q23" s="198"/>
      <c r="R23" s="198"/>
      <c r="S23" s="198"/>
      <c r="T23" s="198"/>
      <c r="U23" s="198"/>
      <c r="V23" s="138">
        <f t="shared" si="5"/>
        <v>0</v>
      </c>
      <c r="W23" s="138" t="e">
        <f t="shared" si="6"/>
        <v>#DIV/0!</v>
      </c>
      <c r="X23" s="156"/>
      <c r="Y23" s="198"/>
      <c r="Z23" s="198"/>
      <c r="AA23" s="198"/>
      <c r="AB23" s="254">
        <f t="shared" si="7"/>
        <v>0</v>
      </c>
      <c r="AC23" s="255"/>
      <c r="AD23" s="156"/>
      <c r="AE23" s="254">
        <f t="shared" si="8"/>
        <v>0</v>
      </c>
      <c r="AF23" s="255"/>
      <c r="AG23" s="156"/>
      <c r="AH23" s="198"/>
      <c r="AI23" s="198"/>
      <c r="AJ23" s="198"/>
      <c r="AK23" s="254">
        <f t="shared" si="9"/>
        <v>0</v>
      </c>
      <c r="AL23" s="255"/>
      <c r="AM23" s="156"/>
      <c r="AN23" s="198"/>
      <c r="AO23" s="198"/>
      <c r="AP23" s="198"/>
      <c r="AQ23" s="254">
        <f t="shared" si="10"/>
        <v>0</v>
      </c>
      <c r="AR23" s="255"/>
      <c r="AS23" s="156"/>
      <c r="AT23" s="254">
        <f t="shared" si="11"/>
        <v>0</v>
      </c>
      <c r="AU23" s="254" t="e">
        <f t="shared" si="4"/>
        <v>#DIV/0!</v>
      </c>
      <c r="AV23" s="254"/>
      <c r="AW23" s="254">
        <f t="shared" si="12"/>
        <v>0</v>
      </c>
      <c r="AX23" s="251"/>
      <c r="AY23" s="156"/>
      <c r="AZ23" s="254">
        <f t="shared" si="13"/>
        <v>0</v>
      </c>
      <c r="BA23" s="251" t="e">
        <f t="shared" si="14"/>
        <v>#DIV/0!</v>
      </c>
      <c r="BB23" s="254">
        <f t="shared" si="15"/>
        <v>0</v>
      </c>
      <c r="BC23" s="251"/>
    </row>
    <row r="24" spans="1:55" s="195" customFormat="1" ht="25.5" customHeight="1">
      <c r="A24" s="130"/>
      <c r="B24" s="131"/>
      <c r="C24" s="131"/>
      <c r="D24" s="132"/>
      <c r="E24" s="133"/>
      <c r="F24" s="131"/>
      <c r="G24" s="134"/>
      <c r="H24" s="136"/>
      <c r="I24" s="137"/>
      <c r="J24" s="133"/>
      <c r="K24" s="131"/>
      <c r="L24" s="293">
        <v>2</v>
      </c>
      <c r="M24" s="106"/>
      <c r="N24" s="207" t="s">
        <v>94</v>
      </c>
      <c r="O24" s="209">
        <f aca="true" t="shared" si="29" ref="O24:U24">O26+O25</f>
        <v>500000</v>
      </c>
      <c r="P24" s="209">
        <f t="shared" si="29"/>
        <v>500000</v>
      </c>
      <c r="Q24" s="209">
        <f t="shared" si="29"/>
        <v>600000</v>
      </c>
      <c r="R24" s="209">
        <f t="shared" si="29"/>
        <v>500000</v>
      </c>
      <c r="S24" s="209">
        <f t="shared" si="29"/>
        <v>0</v>
      </c>
      <c r="T24" s="209">
        <f t="shared" si="29"/>
        <v>0</v>
      </c>
      <c r="U24" s="209">
        <f t="shared" si="29"/>
        <v>33000</v>
      </c>
      <c r="V24" s="208">
        <f t="shared" si="5"/>
        <v>33000</v>
      </c>
      <c r="W24" s="208">
        <f t="shared" si="6"/>
        <v>6.6</v>
      </c>
      <c r="X24" s="98"/>
      <c r="Y24" s="209">
        <f>Y26+Y25</f>
        <v>46000</v>
      </c>
      <c r="Z24" s="209">
        <f>Z26+Z25</f>
        <v>46000</v>
      </c>
      <c r="AA24" s="209">
        <f>AA26+AA25</f>
        <v>46000</v>
      </c>
      <c r="AB24" s="208">
        <f t="shared" si="7"/>
        <v>138000</v>
      </c>
      <c r="AC24" s="247">
        <f>AB24/(R24/100)</f>
        <v>27.6</v>
      </c>
      <c r="AD24" s="98"/>
      <c r="AE24" s="208">
        <f t="shared" si="8"/>
        <v>171000</v>
      </c>
      <c r="AF24" s="296">
        <f>AE24/(R24/100)</f>
        <v>34.2</v>
      </c>
      <c r="AG24" s="98"/>
      <c r="AH24" s="209">
        <f>AH26+AH25</f>
        <v>52000</v>
      </c>
      <c r="AI24" s="209">
        <f>AI26+AI25</f>
        <v>52000</v>
      </c>
      <c r="AJ24" s="209">
        <f>AJ26+AJ25</f>
        <v>52000</v>
      </c>
      <c r="AK24" s="208">
        <f t="shared" si="9"/>
        <v>156000</v>
      </c>
      <c r="AL24" s="296">
        <f>AK24/(R24/100)</f>
        <v>31.2</v>
      </c>
      <c r="AM24" s="98"/>
      <c r="AN24" s="209">
        <f>AN26+AN25</f>
        <v>61000</v>
      </c>
      <c r="AO24" s="209">
        <f>AO26+AO25</f>
        <v>61000</v>
      </c>
      <c r="AP24" s="209">
        <f>AP26+AP25</f>
        <v>51000</v>
      </c>
      <c r="AQ24" s="208">
        <f t="shared" si="10"/>
        <v>173000</v>
      </c>
      <c r="AR24" s="296">
        <f>AQ24/(R24/100)</f>
        <v>34.6</v>
      </c>
      <c r="AS24" s="98"/>
      <c r="AT24" s="209">
        <f t="shared" si="11"/>
        <v>329000</v>
      </c>
      <c r="AU24" s="209">
        <f t="shared" si="4"/>
        <v>65.8</v>
      </c>
      <c r="AV24" s="242"/>
      <c r="AW24" s="208">
        <f t="shared" si="12"/>
        <v>500000</v>
      </c>
      <c r="AX24" s="296">
        <f>AW24/(R24/100)</f>
        <v>100</v>
      </c>
      <c r="AY24" s="98"/>
      <c r="AZ24" s="208">
        <f t="shared" si="13"/>
        <v>0</v>
      </c>
      <c r="BA24" s="296">
        <f t="shared" si="14"/>
        <v>100</v>
      </c>
      <c r="BB24" s="208">
        <f t="shared" si="15"/>
        <v>500000</v>
      </c>
      <c r="BC24" s="256"/>
    </row>
    <row r="25" spans="1:55" s="195" customFormat="1" ht="25.5" customHeight="1">
      <c r="A25" s="130"/>
      <c r="B25" s="131"/>
      <c r="C25" s="131"/>
      <c r="D25" s="132"/>
      <c r="E25" s="133"/>
      <c r="F25" s="131"/>
      <c r="G25" s="134"/>
      <c r="H25" s="136"/>
      <c r="I25" s="137"/>
      <c r="J25" s="133"/>
      <c r="K25" s="131"/>
      <c r="L25" s="131"/>
      <c r="M25" s="196" t="s">
        <v>27</v>
      </c>
      <c r="N25" s="197" t="s">
        <v>104</v>
      </c>
      <c r="O25" s="198">
        <v>300000</v>
      </c>
      <c r="P25" s="198">
        <v>300000</v>
      </c>
      <c r="Q25" s="198">
        <v>400000</v>
      </c>
      <c r="R25" s="198">
        <v>300000</v>
      </c>
      <c r="S25" s="198"/>
      <c r="T25" s="198"/>
      <c r="U25" s="198">
        <v>20000</v>
      </c>
      <c r="V25" s="138">
        <f t="shared" si="5"/>
        <v>20000</v>
      </c>
      <c r="W25" s="138">
        <f t="shared" si="6"/>
        <v>6.666666666666667</v>
      </c>
      <c r="X25" s="156"/>
      <c r="Y25" s="198">
        <v>28000</v>
      </c>
      <c r="Z25" s="198">
        <v>28000</v>
      </c>
      <c r="AA25" s="198">
        <v>28000</v>
      </c>
      <c r="AB25" s="254">
        <f t="shared" si="7"/>
        <v>84000</v>
      </c>
      <c r="AC25" s="255">
        <f aca="true" t="shared" si="30" ref="AC25:AC30">AB25/(Q25/100)</f>
        <v>21</v>
      </c>
      <c r="AD25" s="156"/>
      <c r="AE25" s="254">
        <f t="shared" si="8"/>
        <v>104000</v>
      </c>
      <c r="AF25" s="255">
        <f>AE25/(Q25/100)</f>
        <v>26</v>
      </c>
      <c r="AG25" s="156"/>
      <c r="AH25" s="198">
        <v>32000</v>
      </c>
      <c r="AI25" s="198">
        <v>32000</v>
      </c>
      <c r="AJ25" s="198">
        <v>32000</v>
      </c>
      <c r="AK25" s="254">
        <f t="shared" si="9"/>
        <v>96000</v>
      </c>
      <c r="AL25" s="255">
        <f aca="true" t="shared" si="31" ref="AL25:AL30">AK25/(Q25/100)</f>
        <v>24</v>
      </c>
      <c r="AM25" s="156"/>
      <c r="AN25" s="198">
        <v>34000</v>
      </c>
      <c r="AO25" s="198">
        <v>34000</v>
      </c>
      <c r="AP25" s="198">
        <v>32000</v>
      </c>
      <c r="AQ25" s="254">
        <f t="shared" si="10"/>
        <v>100000</v>
      </c>
      <c r="AR25" s="255">
        <f aca="true" t="shared" si="32" ref="AR25:AR30">AQ25/(Q25/100)</f>
        <v>25</v>
      </c>
      <c r="AS25" s="156"/>
      <c r="AT25" s="254">
        <f t="shared" si="11"/>
        <v>196000</v>
      </c>
      <c r="AU25" s="254">
        <f t="shared" si="4"/>
        <v>65.33333333333333</v>
      </c>
      <c r="AV25" s="254"/>
      <c r="AW25" s="254">
        <f t="shared" si="12"/>
        <v>300000</v>
      </c>
      <c r="AX25" s="255">
        <f aca="true" t="shared" si="33" ref="AX25:AX30">AW25/(Q25/100)</f>
        <v>75</v>
      </c>
      <c r="AY25" s="156"/>
      <c r="AZ25" s="254">
        <f t="shared" si="13"/>
        <v>0</v>
      </c>
      <c r="BA25" s="255">
        <f t="shared" si="14"/>
        <v>100</v>
      </c>
      <c r="BB25" s="254">
        <f t="shared" si="15"/>
        <v>300000</v>
      </c>
      <c r="BC25" s="255"/>
    </row>
    <row r="26" spans="1:55" s="195" customFormat="1" ht="25.5" customHeight="1">
      <c r="A26" s="130"/>
      <c r="B26" s="131"/>
      <c r="C26" s="131"/>
      <c r="D26" s="132"/>
      <c r="E26" s="133"/>
      <c r="F26" s="131"/>
      <c r="G26" s="134"/>
      <c r="H26" s="136"/>
      <c r="I26" s="137"/>
      <c r="J26" s="133"/>
      <c r="K26" s="131"/>
      <c r="L26" s="131"/>
      <c r="M26" s="196">
        <v>90</v>
      </c>
      <c r="N26" s="197" t="s">
        <v>105</v>
      </c>
      <c r="O26" s="198">
        <v>200000</v>
      </c>
      <c r="P26" s="198">
        <v>200000</v>
      </c>
      <c r="Q26" s="198">
        <v>200000</v>
      </c>
      <c r="R26" s="198">
        <v>200000</v>
      </c>
      <c r="S26" s="198"/>
      <c r="T26" s="198"/>
      <c r="U26" s="198">
        <v>13000</v>
      </c>
      <c r="V26" s="138">
        <f t="shared" si="5"/>
        <v>13000</v>
      </c>
      <c r="W26" s="138">
        <f t="shared" si="6"/>
        <v>6.5</v>
      </c>
      <c r="X26" s="156"/>
      <c r="Y26" s="198">
        <v>18000</v>
      </c>
      <c r="Z26" s="198">
        <v>18000</v>
      </c>
      <c r="AA26" s="198">
        <v>18000</v>
      </c>
      <c r="AB26" s="254">
        <f t="shared" si="7"/>
        <v>54000</v>
      </c>
      <c r="AC26" s="255">
        <f t="shared" si="30"/>
        <v>27</v>
      </c>
      <c r="AD26" s="156"/>
      <c r="AE26" s="254">
        <f t="shared" si="8"/>
        <v>67000</v>
      </c>
      <c r="AF26" s="255">
        <f t="shared" si="28"/>
        <v>33.5</v>
      </c>
      <c r="AG26" s="156"/>
      <c r="AH26" s="198">
        <v>20000</v>
      </c>
      <c r="AI26" s="198">
        <v>20000</v>
      </c>
      <c r="AJ26" s="198">
        <v>20000</v>
      </c>
      <c r="AK26" s="254">
        <f t="shared" si="9"/>
        <v>60000</v>
      </c>
      <c r="AL26" s="255">
        <f t="shared" si="31"/>
        <v>30</v>
      </c>
      <c r="AM26" s="156"/>
      <c r="AN26" s="198">
        <v>27000</v>
      </c>
      <c r="AO26" s="198">
        <v>27000</v>
      </c>
      <c r="AP26" s="198">
        <v>19000</v>
      </c>
      <c r="AQ26" s="254">
        <f t="shared" si="10"/>
        <v>73000</v>
      </c>
      <c r="AR26" s="255">
        <f t="shared" si="32"/>
        <v>36.5</v>
      </c>
      <c r="AS26" s="156"/>
      <c r="AT26" s="254">
        <f t="shared" si="11"/>
        <v>133000</v>
      </c>
      <c r="AU26" s="254">
        <f t="shared" si="4"/>
        <v>66.5</v>
      </c>
      <c r="AV26" s="246"/>
      <c r="AW26" s="254">
        <f t="shared" si="12"/>
        <v>200000</v>
      </c>
      <c r="AX26" s="255">
        <f t="shared" si="33"/>
        <v>100</v>
      </c>
      <c r="AY26" s="156"/>
      <c r="AZ26" s="254">
        <f t="shared" si="13"/>
        <v>0</v>
      </c>
      <c r="BA26" s="255">
        <f t="shared" si="14"/>
        <v>100</v>
      </c>
      <c r="BB26" s="254">
        <f t="shared" si="15"/>
        <v>200000</v>
      </c>
      <c r="BC26" s="255"/>
    </row>
    <row r="27" spans="1:55" s="195" customFormat="1" ht="25.5" customHeight="1">
      <c r="A27" s="130"/>
      <c r="B27" s="131"/>
      <c r="C27" s="131"/>
      <c r="D27" s="132"/>
      <c r="E27" s="133"/>
      <c r="F27" s="131"/>
      <c r="G27" s="134"/>
      <c r="H27" s="136"/>
      <c r="I27" s="137"/>
      <c r="J27" s="133"/>
      <c r="K27" s="131"/>
      <c r="L27" s="293">
        <v>7</v>
      </c>
      <c r="M27" s="106"/>
      <c r="N27" s="207" t="s">
        <v>106</v>
      </c>
      <c r="O27" s="209">
        <f aca="true" t="shared" si="34" ref="O27:U27">O28+O29+O30</f>
        <v>400000</v>
      </c>
      <c r="P27" s="209">
        <f t="shared" si="34"/>
        <v>400000</v>
      </c>
      <c r="Q27" s="209">
        <f t="shared" si="34"/>
        <v>400000</v>
      </c>
      <c r="R27" s="209">
        <f t="shared" si="34"/>
        <v>400000</v>
      </c>
      <c r="S27" s="209">
        <f t="shared" si="34"/>
        <v>0</v>
      </c>
      <c r="T27" s="209">
        <f t="shared" si="34"/>
        <v>0</v>
      </c>
      <c r="U27" s="209">
        <f t="shared" si="34"/>
        <v>27000</v>
      </c>
      <c r="V27" s="208">
        <f t="shared" si="5"/>
        <v>27000</v>
      </c>
      <c r="W27" s="208">
        <f t="shared" si="6"/>
        <v>6.75</v>
      </c>
      <c r="X27" s="98"/>
      <c r="Y27" s="209">
        <f>Y28+Y29+Y30</f>
        <v>38000</v>
      </c>
      <c r="Z27" s="209">
        <f>Z28+Z29+Z30</f>
        <v>38000</v>
      </c>
      <c r="AA27" s="209">
        <f>AA28+AA29+AA30</f>
        <v>38000</v>
      </c>
      <c r="AB27" s="246">
        <f t="shared" si="7"/>
        <v>114000</v>
      </c>
      <c r="AC27" s="247">
        <f t="shared" si="30"/>
        <v>28.5</v>
      </c>
      <c r="AD27" s="98"/>
      <c r="AE27" s="246">
        <f t="shared" si="8"/>
        <v>141000</v>
      </c>
      <c r="AF27" s="296">
        <f t="shared" si="28"/>
        <v>35.25</v>
      </c>
      <c r="AG27" s="98"/>
      <c r="AH27" s="209">
        <f>AH28+AH29+AH30</f>
        <v>40000</v>
      </c>
      <c r="AI27" s="209">
        <f>AI28+AI29+AI30</f>
        <v>40000</v>
      </c>
      <c r="AJ27" s="209">
        <f>AJ28+AJ29+AJ30</f>
        <v>40000</v>
      </c>
      <c r="AK27" s="246">
        <f t="shared" si="9"/>
        <v>120000</v>
      </c>
      <c r="AL27" s="296">
        <f t="shared" si="31"/>
        <v>30</v>
      </c>
      <c r="AM27" s="98"/>
      <c r="AN27" s="209">
        <f>AN28+AN29+AN30</f>
        <v>62000</v>
      </c>
      <c r="AO27" s="209">
        <f>AO28+AO29+AO30</f>
        <v>62000</v>
      </c>
      <c r="AP27" s="209">
        <f>AP28+AP29+AP30</f>
        <v>15000</v>
      </c>
      <c r="AQ27" s="246">
        <f t="shared" si="10"/>
        <v>139000</v>
      </c>
      <c r="AR27" s="296">
        <f t="shared" si="32"/>
        <v>34.75</v>
      </c>
      <c r="AS27" s="98"/>
      <c r="AT27" s="246">
        <f t="shared" si="11"/>
        <v>259000</v>
      </c>
      <c r="AU27" s="246">
        <f t="shared" si="4"/>
        <v>64.75</v>
      </c>
      <c r="AV27" s="242"/>
      <c r="AW27" s="246">
        <f t="shared" si="12"/>
        <v>400000</v>
      </c>
      <c r="AX27" s="296">
        <f t="shared" si="33"/>
        <v>100</v>
      </c>
      <c r="AY27" s="98"/>
      <c r="AZ27" s="246">
        <f t="shared" si="13"/>
        <v>0</v>
      </c>
      <c r="BA27" s="296">
        <f t="shared" si="14"/>
        <v>100</v>
      </c>
      <c r="BB27" s="246">
        <f t="shared" si="15"/>
        <v>400000</v>
      </c>
      <c r="BC27" s="256"/>
    </row>
    <row r="28" spans="1:55" s="195" customFormat="1" ht="25.5" customHeight="1">
      <c r="A28" s="130"/>
      <c r="B28" s="131"/>
      <c r="C28" s="131"/>
      <c r="D28" s="132"/>
      <c r="E28" s="133"/>
      <c r="F28" s="131"/>
      <c r="G28" s="134"/>
      <c r="H28" s="136"/>
      <c r="I28" s="137"/>
      <c r="J28" s="133"/>
      <c r="K28" s="131"/>
      <c r="L28" s="131"/>
      <c r="M28" s="196" t="s">
        <v>24</v>
      </c>
      <c r="N28" s="197" t="s">
        <v>107</v>
      </c>
      <c r="O28" s="198">
        <v>200000</v>
      </c>
      <c r="P28" s="198">
        <v>200000</v>
      </c>
      <c r="Q28" s="198">
        <v>200000</v>
      </c>
      <c r="R28" s="198">
        <v>200000</v>
      </c>
      <c r="S28" s="198"/>
      <c r="T28" s="198"/>
      <c r="U28" s="198">
        <v>13000</v>
      </c>
      <c r="V28" s="138">
        <f t="shared" si="5"/>
        <v>13000</v>
      </c>
      <c r="W28" s="138">
        <f t="shared" si="6"/>
        <v>6.5</v>
      </c>
      <c r="X28" s="156"/>
      <c r="Y28" s="198">
        <v>18000</v>
      </c>
      <c r="Z28" s="198">
        <v>18000</v>
      </c>
      <c r="AA28" s="198">
        <v>18000</v>
      </c>
      <c r="AB28" s="254">
        <f t="shared" si="7"/>
        <v>54000</v>
      </c>
      <c r="AC28" s="255">
        <f t="shared" si="30"/>
        <v>27</v>
      </c>
      <c r="AD28" s="156"/>
      <c r="AE28" s="254">
        <f t="shared" si="8"/>
        <v>67000</v>
      </c>
      <c r="AF28" s="255">
        <f t="shared" si="28"/>
        <v>33.5</v>
      </c>
      <c r="AG28" s="156"/>
      <c r="AH28" s="198">
        <v>20000</v>
      </c>
      <c r="AI28" s="198">
        <v>20000</v>
      </c>
      <c r="AJ28" s="198">
        <v>20000</v>
      </c>
      <c r="AK28" s="254">
        <f t="shared" si="9"/>
        <v>60000</v>
      </c>
      <c r="AL28" s="255">
        <f t="shared" si="31"/>
        <v>30</v>
      </c>
      <c r="AM28" s="156"/>
      <c r="AN28" s="198">
        <v>29000</v>
      </c>
      <c r="AO28" s="198">
        <v>29000</v>
      </c>
      <c r="AP28" s="198">
        <v>15000</v>
      </c>
      <c r="AQ28" s="254">
        <f t="shared" si="10"/>
        <v>73000</v>
      </c>
      <c r="AR28" s="255">
        <f t="shared" si="32"/>
        <v>36.5</v>
      </c>
      <c r="AS28" s="156"/>
      <c r="AT28" s="254">
        <f t="shared" si="11"/>
        <v>133000</v>
      </c>
      <c r="AU28" s="254">
        <f t="shared" si="4"/>
        <v>66.5</v>
      </c>
      <c r="AV28" s="242"/>
      <c r="AW28" s="254">
        <f t="shared" si="12"/>
        <v>200000</v>
      </c>
      <c r="AX28" s="255">
        <f t="shared" si="33"/>
        <v>100</v>
      </c>
      <c r="AY28" s="156"/>
      <c r="AZ28" s="254">
        <f t="shared" si="13"/>
        <v>0</v>
      </c>
      <c r="BA28" s="255">
        <f t="shared" si="14"/>
        <v>100</v>
      </c>
      <c r="BB28" s="254">
        <f t="shared" si="15"/>
        <v>200000</v>
      </c>
      <c r="BC28" s="255"/>
    </row>
    <row r="29" spans="1:55" s="195" customFormat="1" ht="25.5" customHeight="1">
      <c r="A29" s="130"/>
      <c r="B29" s="131"/>
      <c r="C29" s="131"/>
      <c r="D29" s="132"/>
      <c r="E29" s="133"/>
      <c r="F29" s="131"/>
      <c r="G29" s="134"/>
      <c r="H29" s="136"/>
      <c r="I29" s="137"/>
      <c r="J29" s="133"/>
      <c r="K29" s="131"/>
      <c r="L29" s="131"/>
      <c r="M29" s="196" t="s">
        <v>25</v>
      </c>
      <c r="N29" s="197" t="s">
        <v>108</v>
      </c>
      <c r="O29" s="198">
        <v>100000</v>
      </c>
      <c r="P29" s="198">
        <v>100000</v>
      </c>
      <c r="Q29" s="198">
        <v>100000</v>
      </c>
      <c r="R29" s="198">
        <v>100000</v>
      </c>
      <c r="S29" s="198"/>
      <c r="T29" s="198"/>
      <c r="U29" s="198">
        <v>7000</v>
      </c>
      <c r="V29" s="138">
        <f t="shared" si="5"/>
        <v>7000</v>
      </c>
      <c r="W29" s="138">
        <f t="shared" si="6"/>
        <v>7</v>
      </c>
      <c r="X29" s="156"/>
      <c r="Y29" s="198">
        <v>10000</v>
      </c>
      <c r="Z29" s="198">
        <v>10000</v>
      </c>
      <c r="AA29" s="198">
        <v>10000</v>
      </c>
      <c r="AB29" s="254">
        <f t="shared" si="7"/>
        <v>30000</v>
      </c>
      <c r="AC29" s="255">
        <f t="shared" si="30"/>
        <v>30</v>
      </c>
      <c r="AD29" s="156"/>
      <c r="AE29" s="254">
        <f t="shared" si="8"/>
        <v>37000</v>
      </c>
      <c r="AF29" s="255">
        <f t="shared" si="28"/>
        <v>37</v>
      </c>
      <c r="AG29" s="156"/>
      <c r="AH29" s="198">
        <v>10000</v>
      </c>
      <c r="AI29" s="198">
        <v>10000</v>
      </c>
      <c r="AJ29" s="198">
        <v>10000</v>
      </c>
      <c r="AK29" s="254">
        <f t="shared" si="9"/>
        <v>30000</v>
      </c>
      <c r="AL29" s="255">
        <f t="shared" si="31"/>
        <v>30</v>
      </c>
      <c r="AM29" s="156"/>
      <c r="AN29" s="198">
        <v>22000</v>
      </c>
      <c r="AO29" s="198">
        <v>11000</v>
      </c>
      <c r="AP29" s="198"/>
      <c r="AQ29" s="254">
        <f t="shared" si="10"/>
        <v>33000</v>
      </c>
      <c r="AR29" s="255">
        <f t="shared" si="32"/>
        <v>33</v>
      </c>
      <c r="AS29" s="156"/>
      <c r="AT29" s="254">
        <f t="shared" si="11"/>
        <v>63000</v>
      </c>
      <c r="AU29" s="254">
        <f t="shared" si="4"/>
        <v>63</v>
      </c>
      <c r="AV29" s="242"/>
      <c r="AW29" s="254">
        <f t="shared" si="12"/>
        <v>100000</v>
      </c>
      <c r="AX29" s="255">
        <f t="shared" si="33"/>
        <v>100</v>
      </c>
      <c r="AY29" s="156"/>
      <c r="AZ29" s="254">
        <f t="shared" si="13"/>
        <v>0</v>
      </c>
      <c r="BA29" s="255">
        <f t="shared" si="14"/>
        <v>100</v>
      </c>
      <c r="BB29" s="254">
        <f t="shared" si="15"/>
        <v>100000</v>
      </c>
      <c r="BC29" s="255"/>
    </row>
    <row r="30" spans="1:55" s="195" customFormat="1" ht="25.5" customHeight="1">
      <c r="A30" s="130"/>
      <c r="B30" s="131"/>
      <c r="C30" s="131"/>
      <c r="D30" s="132"/>
      <c r="E30" s="133"/>
      <c r="F30" s="131"/>
      <c r="G30" s="134"/>
      <c r="H30" s="136"/>
      <c r="I30" s="137"/>
      <c r="J30" s="133"/>
      <c r="K30" s="131"/>
      <c r="L30" s="131"/>
      <c r="M30" s="196" t="s">
        <v>96</v>
      </c>
      <c r="N30" s="197" t="s">
        <v>109</v>
      </c>
      <c r="O30" s="198">
        <v>100000</v>
      </c>
      <c r="P30" s="198">
        <v>100000</v>
      </c>
      <c r="Q30" s="198">
        <v>100000</v>
      </c>
      <c r="R30" s="198">
        <v>100000</v>
      </c>
      <c r="S30" s="198"/>
      <c r="T30" s="198"/>
      <c r="U30" s="198">
        <v>7000</v>
      </c>
      <c r="V30" s="138">
        <f t="shared" si="5"/>
        <v>7000</v>
      </c>
      <c r="W30" s="138">
        <f t="shared" si="6"/>
        <v>7</v>
      </c>
      <c r="X30" s="156"/>
      <c r="Y30" s="198">
        <v>10000</v>
      </c>
      <c r="Z30" s="198">
        <v>10000</v>
      </c>
      <c r="AA30" s="198">
        <v>10000</v>
      </c>
      <c r="AB30" s="254">
        <f t="shared" si="7"/>
        <v>30000</v>
      </c>
      <c r="AC30" s="255">
        <f t="shared" si="30"/>
        <v>30</v>
      </c>
      <c r="AD30" s="156"/>
      <c r="AE30" s="254">
        <f t="shared" si="8"/>
        <v>37000</v>
      </c>
      <c r="AF30" s="255">
        <f t="shared" si="28"/>
        <v>37</v>
      </c>
      <c r="AG30" s="156"/>
      <c r="AH30" s="198">
        <v>10000</v>
      </c>
      <c r="AI30" s="198">
        <v>10000</v>
      </c>
      <c r="AJ30" s="198">
        <v>10000</v>
      </c>
      <c r="AK30" s="254">
        <f t="shared" si="9"/>
        <v>30000</v>
      </c>
      <c r="AL30" s="255">
        <f t="shared" si="31"/>
        <v>30</v>
      </c>
      <c r="AM30" s="156"/>
      <c r="AN30" s="198">
        <v>11000</v>
      </c>
      <c r="AO30" s="198">
        <v>22000</v>
      </c>
      <c r="AP30" s="198"/>
      <c r="AQ30" s="254">
        <f t="shared" si="10"/>
        <v>33000</v>
      </c>
      <c r="AR30" s="255">
        <f t="shared" si="32"/>
        <v>33</v>
      </c>
      <c r="AS30" s="156"/>
      <c r="AT30" s="254">
        <f t="shared" si="11"/>
        <v>63000</v>
      </c>
      <c r="AU30" s="254">
        <f t="shared" si="4"/>
        <v>63</v>
      </c>
      <c r="AV30" s="248"/>
      <c r="AW30" s="254">
        <f t="shared" si="12"/>
        <v>100000</v>
      </c>
      <c r="AX30" s="255">
        <f t="shared" si="33"/>
        <v>100</v>
      </c>
      <c r="AY30" s="156"/>
      <c r="AZ30" s="254">
        <f t="shared" si="13"/>
        <v>0</v>
      </c>
      <c r="BA30" s="255">
        <f t="shared" si="14"/>
        <v>100</v>
      </c>
      <c r="BB30" s="254">
        <f t="shared" si="15"/>
        <v>100000</v>
      </c>
      <c r="BC30" s="255"/>
    </row>
    <row r="31" spans="1:55" s="9" customFormat="1" ht="25.5" customHeight="1">
      <c r="A31" s="12"/>
      <c r="B31" s="3"/>
      <c r="C31" s="3"/>
      <c r="D31" s="8"/>
      <c r="E31" s="416" t="s">
        <v>29</v>
      </c>
      <c r="F31" s="403"/>
      <c r="G31" s="404"/>
      <c r="H31" s="405"/>
      <c r="I31" s="406"/>
      <c r="J31" s="407"/>
      <c r="K31" s="403"/>
      <c r="L31" s="403"/>
      <c r="M31" s="417"/>
      <c r="N31" s="409" t="s">
        <v>8</v>
      </c>
      <c r="O31" s="410">
        <f aca="true" t="shared" si="35" ref="O31:U35">O32</f>
        <v>9750000</v>
      </c>
      <c r="P31" s="410">
        <f t="shared" si="35"/>
        <v>10440000</v>
      </c>
      <c r="Q31" s="410">
        <f t="shared" si="35"/>
        <v>11583000</v>
      </c>
      <c r="R31" s="410">
        <f t="shared" si="35"/>
        <v>9750000</v>
      </c>
      <c r="S31" s="410">
        <f t="shared" si="35"/>
        <v>0</v>
      </c>
      <c r="T31" s="410">
        <f t="shared" si="35"/>
        <v>20000</v>
      </c>
      <c r="U31" s="410">
        <f t="shared" si="35"/>
        <v>808000</v>
      </c>
      <c r="V31" s="411">
        <f t="shared" si="5"/>
        <v>828000</v>
      </c>
      <c r="W31" s="411">
        <f t="shared" si="6"/>
        <v>8.492307692307692</v>
      </c>
      <c r="X31" s="412"/>
      <c r="Y31" s="410">
        <f aca="true" t="shared" si="36" ref="Y31:AA35">Y32</f>
        <v>960000</v>
      </c>
      <c r="Z31" s="410">
        <f t="shared" si="36"/>
        <v>960000</v>
      </c>
      <c r="AA31" s="410">
        <f t="shared" si="36"/>
        <v>960000</v>
      </c>
      <c r="AB31" s="413">
        <f t="shared" si="7"/>
        <v>2880000</v>
      </c>
      <c r="AC31" s="414">
        <f aca="true" t="shared" si="37" ref="AC31:AC38">AB31/(R31/100)</f>
        <v>29.53846153846154</v>
      </c>
      <c r="AD31" s="412"/>
      <c r="AE31" s="413">
        <f t="shared" si="8"/>
        <v>3708000</v>
      </c>
      <c r="AF31" s="414">
        <f aca="true" t="shared" si="38" ref="AF31:AF38">AE31/(R31/100)</f>
        <v>38.03076923076923</v>
      </c>
      <c r="AG31" s="412"/>
      <c r="AH31" s="410">
        <f aca="true" t="shared" si="39" ref="AH31:AJ35">AH32</f>
        <v>1170000</v>
      </c>
      <c r="AI31" s="410">
        <f t="shared" si="39"/>
        <v>1170000</v>
      </c>
      <c r="AJ31" s="410">
        <f t="shared" si="39"/>
        <v>1268000</v>
      </c>
      <c r="AK31" s="413">
        <f t="shared" si="9"/>
        <v>3608000</v>
      </c>
      <c r="AL31" s="414">
        <f aca="true" t="shared" si="40" ref="AL31:AL38">AK31/(R31/100)</f>
        <v>37.00512820512821</v>
      </c>
      <c r="AM31" s="412"/>
      <c r="AN31" s="410">
        <f aca="true" t="shared" si="41" ref="AN31:AP35">AN32</f>
        <v>780000</v>
      </c>
      <c r="AO31" s="410">
        <f t="shared" si="41"/>
        <v>780000</v>
      </c>
      <c r="AP31" s="410">
        <f t="shared" si="41"/>
        <v>874000</v>
      </c>
      <c r="AQ31" s="413">
        <f t="shared" si="10"/>
        <v>2434000</v>
      </c>
      <c r="AR31" s="414">
        <f aca="true" t="shared" si="42" ref="AR31:AR38">AQ31/(R31/100)</f>
        <v>24.964102564102564</v>
      </c>
      <c r="AS31" s="412"/>
      <c r="AT31" s="413">
        <f t="shared" si="11"/>
        <v>6042000</v>
      </c>
      <c r="AU31" s="413">
        <f t="shared" si="4"/>
        <v>61.96923076923077</v>
      </c>
      <c r="AV31" s="418"/>
      <c r="AW31" s="413">
        <f t="shared" si="12"/>
        <v>9750000</v>
      </c>
      <c r="AX31" s="414">
        <f aca="true" t="shared" si="43" ref="AX31:AX38">AW31/(R31/100)</f>
        <v>100</v>
      </c>
      <c r="AY31" s="156"/>
      <c r="AZ31" s="246">
        <f t="shared" si="13"/>
        <v>0</v>
      </c>
      <c r="BA31" s="247">
        <f t="shared" si="14"/>
        <v>100</v>
      </c>
      <c r="BB31" s="246">
        <f t="shared" si="15"/>
        <v>9750000</v>
      </c>
      <c r="BC31" s="247"/>
    </row>
    <row r="32" spans="1:55" ht="25.5" customHeight="1">
      <c r="A32" s="15"/>
      <c r="B32" s="10"/>
      <c r="C32" s="10"/>
      <c r="D32" s="11"/>
      <c r="E32" s="16"/>
      <c r="F32" s="3">
        <v>4</v>
      </c>
      <c r="G32" s="4"/>
      <c r="H32" s="5"/>
      <c r="I32" s="6"/>
      <c r="J32" s="7"/>
      <c r="K32" s="3"/>
      <c r="L32" s="3"/>
      <c r="M32" s="26"/>
      <c r="N32" s="30" t="s">
        <v>0</v>
      </c>
      <c r="O32" s="191">
        <f t="shared" si="35"/>
        <v>9750000</v>
      </c>
      <c r="P32" s="191">
        <f t="shared" si="35"/>
        <v>10440000</v>
      </c>
      <c r="Q32" s="191">
        <f t="shared" si="35"/>
        <v>11583000</v>
      </c>
      <c r="R32" s="191">
        <f t="shared" si="35"/>
        <v>9750000</v>
      </c>
      <c r="S32" s="191">
        <f t="shared" si="35"/>
        <v>0</v>
      </c>
      <c r="T32" s="191">
        <f t="shared" si="35"/>
        <v>20000</v>
      </c>
      <c r="U32" s="191">
        <f t="shared" si="35"/>
        <v>808000</v>
      </c>
      <c r="V32" s="43">
        <f t="shared" si="5"/>
        <v>828000</v>
      </c>
      <c r="W32" s="43">
        <f t="shared" si="6"/>
        <v>8.492307692307692</v>
      </c>
      <c r="X32" s="156"/>
      <c r="Y32" s="191">
        <f t="shared" si="36"/>
        <v>960000</v>
      </c>
      <c r="Z32" s="191">
        <f t="shared" si="36"/>
        <v>960000</v>
      </c>
      <c r="AA32" s="191">
        <f t="shared" si="36"/>
        <v>960000</v>
      </c>
      <c r="AB32" s="242">
        <f t="shared" si="7"/>
        <v>2880000</v>
      </c>
      <c r="AC32" s="243">
        <f t="shared" si="37"/>
        <v>29.53846153846154</v>
      </c>
      <c r="AD32" s="156"/>
      <c r="AE32" s="242">
        <f t="shared" si="8"/>
        <v>3708000</v>
      </c>
      <c r="AF32" s="243">
        <f t="shared" si="38"/>
        <v>38.03076923076923</v>
      </c>
      <c r="AG32" s="156"/>
      <c r="AH32" s="191">
        <f t="shared" si="39"/>
        <v>1170000</v>
      </c>
      <c r="AI32" s="191">
        <f t="shared" si="39"/>
        <v>1170000</v>
      </c>
      <c r="AJ32" s="191">
        <f t="shared" si="39"/>
        <v>1268000</v>
      </c>
      <c r="AK32" s="242">
        <f t="shared" si="9"/>
        <v>3608000</v>
      </c>
      <c r="AL32" s="243">
        <f t="shared" si="40"/>
        <v>37.00512820512821</v>
      </c>
      <c r="AM32" s="156"/>
      <c r="AN32" s="191">
        <f t="shared" si="41"/>
        <v>780000</v>
      </c>
      <c r="AO32" s="191">
        <f t="shared" si="41"/>
        <v>780000</v>
      </c>
      <c r="AP32" s="191">
        <f t="shared" si="41"/>
        <v>874000</v>
      </c>
      <c r="AQ32" s="242">
        <f t="shared" si="10"/>
        <v>2434000</v>
      </c>
      <c r="AR32" s="243">
        <f t="shared" si="42"/>
        <v>24.964102564102564</v>
      </c>
      <c r="AS32" s="156"/>
      <c r="AT32" s="242">
        <f t="shared" si="11"/>
        <v>6042000</v>
      </c>
      <c r="AU32" s="242">
        <f t="shared" si="4"/>
        <v>61.96923076923077</v>
      </c>
      <c r="AV32" s="193"/>
      <c r="AW32" s="242">
        <f t="shared" si="12"/>
        <v>9750000</v>
      </c>
      <c r="AX32" s="243">
        <f t="shared" si="43"/>
        <v>100</v>
      </c>
      <c r="AY32" s="156"/>
      <c r="AZ32" s="242">
        <f t="shared" si="13"/>
        <v>0</v>
      </c>
      <c r="BA32" s="243">
        <f t="shared" si="14"/>
        <v>100</v>
      </c>
      <c r="BB32" s="242">
        <f t="shared" si="15"/>
        <v>9750000</v>
      </c>
      <c r="BC32" s="243"/>
    </row>
    <row r="33" spans="1:55" ht="25.5" customHeight="1">
      <c r="A33" s="15"/>
      <c r="B33" s="10"/>
      <c r="C33" s="10"/>
      <c r="D33" s="11"/>
      <c r="E33" s="16"/>
      <c r="F33" s="3"/>
      <c r="G33" s="4">
        <v>1</v>
      </c>
      <c r="H33" s="5"/>
      <c r="I33" s="6"/>
      <c r="J33" s="7"/>
      <c r="K33" s="3"/>
      <c r="L33" s="3"/>
      <c r="M33" s="26"/>
      <c r="N33" s="30" t="s">
        <v>57</v>
      </c>
      <c r="O33" s="191">
        <f t="shared" si="35"/>
        <v>9750000</v>
      </c>
      <c r="P33" s="191">
        <f t="shared" si="35"/>
        <v>10440000</v>
      </c>
      <c r="Q33" s="191">
        <f t="shared" si="35"/>
        <v>11583000</v>
      </c>
      <c r="R33" s="191">
        <f t="shared" si="35"/>
        <v>9750000</v>
      </c>
      <c r="S33" s="191">
        <f t="shared" si="35"/>
        <v>0</v>
      </c>
      <c r="T33" s="191">
        <f t="shared" si="35"/>
        <v>20000</v>
      </c>
      <c r="U33" s="191">
        <f t="shared" si="35"/>
        <v>808000</v>
      </c>
      <c r="V33" s="43">
        <f t="shared" si="5"/>
        <v>828000</v>
      </c>
      <c r="W33" s="43">
        <f t="shared" si="6"/>
        <v>8.492307692307692</v>
      </c>
      <c r="X33" s="156"/>
      <c r="Y33" s="191">
        <f t="shared" si="36"/>
        <v>960000</v>
      </c>
      <c r="Z33" s="191">
        <f t="shared" si="36"/>
        <v>960000</v>
      </c>
      <c r="AA33" s="191">
        <f t="shared" si="36"/>
        <v>960000</v>
      </c>
      <c r="AB33" s="242">
        <f t="shared" si="7"/>
        <v>2880000</v>
      </c>
      <c r="AC33" s="243">
        <f t="shared" si="37"/>
        <v>29.53846153846154</v>
      </c>
      <c r="AD33" s="156"/>
      <c r="AE33" s="242">
        <f t="shared" si="8"/>
        <v>3708000</v>
      </c>
      <c r="AF33" s="243">
        <f t="shared" si="38"/>
        <v>38.03076923076923</v>
      </c>
      <c r="AG33" s="156"/>
      <c r="AH33" s="191">
        <f t="shared" si="39"/>
        <v>1170000</v>
      </c>
      <c r="AI33" s="191">
        <f t="shared" si="39"/>
        <v>1170000</v>
      </c>
      <c r="AJ33" s="191">
        <f t="shared" si="39"/>
        <v>1268000</v>
      </c>
      <c r="AK33" s="242">
        <f t="shared" si="9"/>
        <v>3608000</v>
      </c>
      <c r="AL33" s="243">
        <f t="shared" si="40"/>
        <v>37.00512820512821</v>
      </c>
      <c r="AM33" s="156"/>
      <c r="AN33" s="191">
        <f t="shared" si="41"/>
        <v>780000</v>
      </c>
      <c r="AO33" s="191">
        <f t="shared" si="41"/>
        <v>780000</v>
      </c>
      <c r="AP33" s="191">
        <f t="shared" si="41"/>
        <v>874000</v>
      </c>
      <c r="AQ33" s="242">
        <f t="shared" si="10"/>
        <v>2434000</v>
      </c>
      <c r="AR33" s="243">
        <f t="shared" si="42"/>
        <v>24.964102564102564</v>
      </c>
      <c r="AS33" s="156"/>
      <c r="AT33" s="242">
        <f t="shared" si="11"/>
        <v>6042000</v>
      </c>
      <c r="AU33" s="242">
        <f t="shared" si="4"/>
        <v>61.96923076923077</v>
      </c>
      <c r="AV33" s="201"/>
      <c r="AW33" s="242">
        <f t="shared" si="12"/>
        <v>9750000</v>
      </c>
      <c r="AX33" s="243">
        <f t="shared" si="43"/>
        <v>100</v>
      </c>
      <c r="AY33" s="156"/>
      <c r="AZ33" s="242">
        <f t="shared" si="13"/>
        <v>0</v>
      </c>
      <c r="BA33" s="243">
        <f t="shared" si="14"/>
        <v>100</v>
      </c>
      <c r="BB33" s="242">
        <f t="shared" si="15"/>
        <v>9750000</v>
      </c>
      <c r="BC33" s="243"/>
    </row>
    <row r="34" spans="1:55" ht="25.5" customHeight="1">
      <c r="A34" s="15"/>
      <c r="B34" s="10"/>
      <c r="C34" s="10"/>
      <c r="D34" s="11"/>
      <c r="E34" s="16"/>
      <c r="F34" s="3"/>
      <c r="G34" s="4"/>
      <c r="H34" s="63" t="s">
        <v>52</v>
      </c>
      <c r="I34" s="6"/>
      <c r="J34" s="7"/>
      <c r="K34" s="3"/>
      <c r="L34" s="3"/>
      <c r="M34" s="26"/>
      <c r="N34" s="30" t="s">
        <v>57</v>
      </c>
      <c r="O34" s="191">
        <f t="shared" si="35"/>
        <v>9750000</v>
      </c>
      <c r="P34" s="191">
        <f t="shared" si="35"/>
        <v>10440000</v>
      </c>
      <c r="Q34" s="191">
        <f t="shared" si="35"/>
        <v>11583000</v>
      </c>
      <c r="R34" s="191">
        <f t="shared" si="35"/>
        <v>9750000</v>
      </c>
      <c r="S34" s="191">
        <f t="shared" si="35"/>
        <v>0</v>
      </c>
      <c r="T34" s="191">
        <f t="shared" si="35"/>
        <v>20000</v>
      </c>
      <c r="U34" s="191">
        <f t="shared" si="35"/>
        <v>808000</v>
      </c>
      <c r="V34" s="43">
        <f t="shared" si="5"/>
        <v>828000</v>
      </c>
      <c r="W34" s="43">
        <f t="shared" si="6"/>
        <v>8.492307692307692</v>
      </c>
      <c r="X34" s="156"/>
      <c r="Y34" s="191">
        <f t="shared" si="36"/>
        <v>960000</v>
      </c>
      <c r="Z34" s="191">
        <f t="shared" si="36"/>
        <v>960000</v>
      </c>
      <c r="AA34" s="191">
        <f t="shared" si="36"/>
        <v>960000</v>
      </c>
      <c r="AB34" s="242">
        <f t="shared" si="7"/>
        <v>2880000</v>
      </c>
      <c r="AC34" s="243">
        <f t="shared" si="37"/>
        <v>29.53846153846154</v>
      </c>
      <c r="AD34" s="156"/>
      <c r="AE34" s="242">
        <f t="shared" si="8"/>
        <v>3708000</v>
      </c>
      <c r="AF34" s="243">
        <f t="shared" si="38"/>
        <v>38.03076923076923</v>
      </c>
      <c r="AG34" s="156"/>
      <c r="AH34" s="191">
        <f t="shared" si="39"/>
        <v>1170000</v>
      </c>
      <c r="AI34" s="191">
        <f t="shared" si="39"/>
        <v>1170000</v>
      </c>
      <c r="AJ34" s="191">
        <f t="shared" si="39"/>
        <v>1268000</v>
      </c>
      <c r="AK34" s="242">
        <f t="shared" si="9"/>
        <v>3608000</v>
      </c>
      <c r="AL34" s="243">
        <f t="shared" si="40"/>
        <v>37.00512820512821</v>
      </c>
      <c r="AM34" s="156"/>
      <c r="AN34" s="191">
        <f t="shared" si="41"/>
        <v>780000</v>
      </c>
      <c r="AO34" s="191">
        <f t="shared" si="41"/>
        <v>780000</v>
      </c>
      <c r="AP34" s="191">
        <f t="shared" si="41"/>
        <v>874000</v>
      </c>
      <c r="AQ34" s="242">
        <f t="shared" si="10"/>
        <v>2434000</v>
      </c>
      <c r="AR34" s="243">
        <f t="shared" si="42"/>
        <v>24.964102564102564</v>
      </c>
      <c r="AS34" s="156"/>
      <c r="AT34" s="242">
        <f t="shared" si="11"/>
        <v>6042000</v>
      </c>
      <c r="AU34" s="242">
        <f t="shared" si="4"/>
        <v>61.96923076923077</v>
      </c>
      <c r="AV34" s="254"/>
      <c r="AW34" s="242">
        <f t="shared" si="12"/>
        <v>9750000</v>
      </c>
      <c r="AX34" s="243">
        <f t="shared" si="43"/>
        <v>100</v>
      </c>
      <c r="AY34" s="156"/>
      <c r="AZ34" s="242">
        <f t="shared" si="13"/>
        <v>0</v>
      </c>
      <c r="BA34" s="243">
        <f t="shared" si="14"/>
        <v>100</v>
      </c>
      <c r="BB34" s="242">
        <f t="shared" si="15"/>
        <v>9750000</v>
      </c>
      <c r="BC34" s="243"/>
    </row>
    <row r="35" spans="1:55" s="9" customFormat="1" ht="25.5" customHeight="1">
      <c r="A35" s="12"/>
      <c r="B35" s="3"/>
      <c r="C35" s="3"/>
      <c r="D35" s="8"/>
      <c r="E35" s="7"/>
      <c r="F35" s="3"/>
      <c r="G35" s="4"/>
      <c r="H35" s="5"/>
      <c r="I35" s="23">
        <v>2</v>
      </c>
      <c r="J35" s="7"/>
      <c r="K35" s="3"/>
      <c r="L35" s="3"/>
      <c r="M35" s="8"/>
      <c r="N35" s="29" t="s">
        <v>61</v>
      </c>
      <c r="O35" s="135">
        <f t="shared" si="35"/>
        <v>9750000</v>
      </c>
      <c r="P35" s="135">
        <f t="shared" si="35"/>
        <v>10440000</v>
      </c>
      <c r="Q35" s="135">
        <f t="shared" si="35"/>
        <v>11583000</v>
      </c>
      <c r="R35" s="135">
        <f t="shared" si="35"/>
        <v>9750000</v>
      </c>
      <c r="S35" s="135">
        <f t="shared" si="35"/>
        <v>0</v>
      </c>
      <c r="T35" s="135">
        <f t="shared" si="35"/>
        <v>20000</v>
      </c>
      <c r="U35" s="135">
        <f t="shared" si="35"/>
        <v>808000</v>
      </c>
      <c r="V35" s="45">
        <f t="shared" si="5"/>
        <v>828000</v>
      </c>
      <c r="W35" s="45">
        <f t="shared" si="6"/>
        <v>8.492307692307692</v>
      </c>
      <c r="X35" s="156"/>
      <c r="Y35" s="135">
        <f t="shared" si="36"/>
        <v>960000</v>
      </c>
      <c r="Z35" s="135">
        <f t="shared" si="36"/>
        <v>960000</v>
      </c>
      <c r="AA35" s="135">
        <f t="shared" si="36"/>
        <v>960000</v>
      </c>
      <c r="AB35" s="248">
        <f t="shared" si="7"/>
        <v>2880000</v>
      </c>
      <c r="AC35" s="249">
        <f t="shared" si="37"/>
        <v>29.53846153846154</v>
      </c>
      <c r="AD35" s="156"/>
      <c r="AE35" s="248">
        <f t="shared" si="8"/>
        <v>3708000</v>
      </c>
      <c r="AF35" s="249">
        <f t="shared" si="38"/>
        <v>38.03076923076923</v>
      </c>
      <c r="AG35" s="156"/>
      <c r="AH35" s="135">
        <f t="shared" si="39"/>
        <v>1170000</v>
      </c>
      <c r="AI35" s="135">
        <f t="shared" si="39"/>
        <v>1170000</v>
      </c>
      <c r="AJ35" s="135">
        <f t="shared" si="39"/>
        <v>1268000</v>
      </c>
      <c r="AK35" s="248">
        <f t="shared" si="9"/>
        <v>3608000</v>
      </c>
      <c r="AL35" s="249">
        <f t="shared" si="40"/>
        <v>37.00512820512821</v>
      </c>
      <c r="AM35" s="156"/>
      <c r="AN35" s="135">
        <f t="shared" si="41"/>
        <v>780000</v>
      </c>
      <c r="AO35" s="135">
        <f t="shared" si="41"/>
        <v>780000</v>
      </c>
      <c r="AP35" s="135">
        <f t="shared" si="41"/>
        <v>874000</v>
      </c>
      <c r="AQ35" s="248">
        <f t="shared" si="10"/>
        <v>2434000</v>
      </c>
      <c r="AR35" s="249">
        <f t="shared" si="42"/>
        <v>24.964102564102564</v>
      </c>
      <c r="AS35" s="156"/>
      <c r="AT35" s="248">
        <f t="shared" si="11"/>
        <v>6042000</v>
      </c>
      <c r="AU35" s="248">
        <f t="shared" si="4"/>
        <v>61.96923076923077</v>
      </c>
      <c r="AV35" s="254"/>
      <c r="AW35" s="248">
        <f t="shared" si="12"/>
        <v>9750000</v>
      </c>
      <c r="AX35" s="249">
        <f t="shared" si="43"/>
        <v>100</v>
      </c>
      <c r="AY35" s="156"/>
      <c r="AZ35" s="248">
        <f t="shared" si="13"/>
        <v>0</v>
      </c>
      <c r="BA35" s="249">
        <f t="shared" si="14"/>
        <v>100</v>
      </c>
      <c r="BB35" s="248">
        <f t="shared" si="15"/>
        <v>9750000</v>
      </c>
      <c r="BC35" s="249"/>
    </row>
    <row r="36" spans="1:55" ht="25.5" customHeight="1">
      <c r="A36" s="15"/>
      <c r="B36" s="10"/>
      <c r="C36" s="10"/>
      <c r="D36" s="11"/>
      <c r="E36" s="16"/>
      <c r="F36" s="10"/>
      <c r="G36" s="18"/>
      <c r="H36" s="19"/>
      <c r="I36" s="20"/>
      <c r="J36" s="24" t="s">
        <v>32</v>
      </c>
      <c r="K36" s="10"/>
      <c r="L36" s="10"/>
      <c r="M36" s="11"/>
      <c r="N36" s="30" t="s">
        <v>10</v>
      </c>
      <c r="O36" s="191">
        <f aca="true" t="shared" si="44" ref="O36:U36">O37+O50+O61+O66+O69</f>
        <v>9750000</v>
      </c>
      <c r="P36" s="191">
        <f t="shared" si="44"/>
        <v>10440000</v>
      </c>
      <c r="Q36" s="191">
        <f t="shared" si="44"/>
        <v>11583000</v>
      </c>
      <c r="R36" s="191">
        <f t="shared" si="44"/>
        <v>9750000</v>
      </c>
      <c r="S36" s="191">
        <f t="shared" si="44"/>
        <v>0</v>
      </c>
      <c r="T36" s="191">
        <f t="shared" si="44"/>
        <v>20000</v>
      </c>
      <c r="U36" s="191">
        <f t="shared" si="44"/>
        <v>808000</v>
      </c>
      <c r="V36" s="43">
        <f t="shared" si="5"/>
        <v>828000</v>
      </c>
      <c r="W36" s="43">
        <f t="shared" si="6"/>
        <v>8.492307692307692</v>
      </c>
      <c r="X36" s="156"/>
      <c r="Y36" s="191">
        <f>Y37+Y50+Y61+Y66+Y69</f>
        <v>960000</v>
      </c>
      <c r="Z36" s="191">
        <f>Z37+Z50+Z61+Z66+Z69</f>
        <v>960000</v>
      </c>
      <c r="AA36" s="191">
        <f>AA37+AA50+AA61+AA66+AA69</f>
        <v>960000</v>
      </c>
      <c r="AB36" s="43">
        <f t="shared" si="7"/>
        <v>2880000</v>
      </c>
      <c r="AC36" s="243">
        <f t="shared" si="37"/>
        <v>29.53846153846154</v>
      </c>
      <c r="AD36" s="156"/>
      <c r="AE36" s="43">
        <f t="shared" si="8"/>
        <v>3708000</v>
      </c>
      <c r="AF36" s="243">
        <f t="shared" si="38"/>
        <v>38.03076923076923</v>
      </c>
      <c r="AG36" s="156"/>
      <c r="AH36" s="191">
        <f>AH37+AH50+AH61+AH66+AH69</f>
        <v>1170000</v>
      </c>
      <c r="AI36" s="191">
        <f>AI37+AI50+AI61+AI66+AI69</f>
        <v>1170000</v>
      </c>
      <c r="AJ36" s="191">
        <f>AJ37+AJ50+AJ61+AJ66+AJ69</f>
        <v>1268000</v>
      </c>
      <c r="AK36" s="43">
        <f t="shared" si="9"/>
        <v>3608000</v>
      </c>
      <c r="AL36" s="243">
        <f t="shared" si="40"/>
        <v>37.00512820512821</v>
      </c>
      <c r="AM36" s="156"/>
      <c r="AN36" s="191">
        <f>AN37+AN50+AN61+AN66+AN69</f>
        <v>780000</v>
      </c>
      <c r="AO36" s="191">
        <f>AO37+AO50+AO61+AO66+AO69</f>
        <v>780000</v>
      </c>
      <c r="AP36" s="191">
        <f>AP37+AP50+AP61+AP66+AP69</f>
        <v>874000</v>
      </c>
      <c r="AQ36" s="43">
        <f t="shared" si="10"/>
        <v>2434000</v>
      </c>
      <c r="AR36" s="243">
        <f t="shared" si="42"/>
        <v>24.964102564102564</v>
      </c>
      <c r="AS36" s="156"/>
      <c r="AT36" s="191">
        <f t="shared" si="11"/>
        <v>6042000</v>
      </c>
      <c r="AU36" s="191">
        <f t="shared" si="4"/>
        <v>61.96923076923077</v>
      </c>
      <c r="AV36" s="201"/>
      <c r="AW36" s="43">
        <f t="shared" si="12"/>
        <v>9750000</v>
      </c>
      <c r="AX36" s="243">
        <f t="shared" si="43"/>
        <v>100</v>
      </c>
      <c r="AY36" s="156"/>
      <c r="AZ36" s="43">
        <f t="shared" si="13"/>
        <v>0</v>
      </c>
      <c r="BA36" s="243">
        <f t="shared" si="14"/>
        <v>100</v>
      </c>
      <c r="BB36" s="43">
        <f t="shared" si="15"/>
        <v>9750000</v>
      </c>
      <c r="BC36" s="243"/>
    </row>
    <row r="37" spans="1:55" ht="25.5" customHeight="1">
      <c r="A37" s="15"/>
      <c r="B37" s="10"/>
      <c r="C37" s="10"/>
      <c r="D37" s="11"/>
      <c r="E37" s="16"/>
      <c r="F37" s="10"/>
      <c r="G37" s="18"/>
      <c r="H37" s="19"/>
      <c r="I37" s="20"/>
      <c r="J37" s="16"/>
      <c r="K37" s="292">
        <v>1</v>
      </c>
      <c r="L37" s="3"/>
      <c r="M37" s="8"/>
      <c r="N37" s="40" t="s">
        <v>11</v>
      </c>
      <c r="O37" s="158">
        <f aca="true" t="shared" si="45" ref="O37:U37">O38+O41+O47</f>
        <v>8680000</v>
      </c>
      <c r="P37" s="158">
        <f t="shared" si="45"/>
        <v>9370000</v>
      </c>
      <c r="Q37" s="158">
        <f t="shared" si="45"/>
        <v>10513000</v>
      </c>
      <c r="R37" s="158">
        <f t="shared" si="45"/>
        <v>8680000</v>
      </c>
      <c r="S37" s="158">
        <f t="shared" si="45"/>
        <v>0</v>
      </c>
      <c r="T37" s="158">
        <f t="shared" si="45"/>
        <v>2000</v>
      </c>
      <c r="U37" s="158">
        <f t="shared" si="45"/>
        <v>678000</v>
      </c>
      <c r="V37" s="44">
        <f t="shared" si="5"/>
        <v>680000</v>
      </c>
      <c r="W37" s="44">
        <f t="shared" si="6"/>
        <v>7.8341013824884795</v>
      </c>
      <c r="X37" s="98"/>
      <c r="Y37" s="158">
        <f>Y38+Y41+Y47</f>
        <v>873000</v>
      </c>
      <c r="Z37" s="158">
        <f>Z38+Z41+Z47</f>
        <v>873000</v>
      </c>
      <c r="AA37" s="158">
        <f>AA38+AA41+AA47</f>
        <v>873000</v>
      </c>
      <c r="AB37" s="44">
        <f t="shared" si="7"/>
        <v>2619000</v>
      </c>
      <c r="AC37" s="245">
        <f t="shared" si="37"/>
        <v>30.172811059907833</v>
      </c>
      <c r="AD37" s="98"/>
      <c r="AE37" s="44">
        <f t="shared" si="8"/>
        <v>3299000</v>
      </c>
      <c r="AF37" s="245">
        <f t="shared" si="38"/>
        <v>38.00691244239631</v>
      </c>
      <c r="AG37" s="98"/>
      <c r="AH37" s="158">
        <f>AH38+AH41+AH47</f>
        <v>1042000</v>
      </c>
      <c r="AI37" s="158">
        <f>AI38+AI41+AI47</f>
        <v>1042000</v>
      </c>
      <c r="AJ37" s="158">
        <f>AJ38+AJ41+AJ47</f>
        <v>1128000</v>
      </c>
      <c r="AK37" s="44">
        <f t="shared" si="9"/>
        <v>3212000</v>
      </c>
      <c r="AL37" s="245">
        <f t="shared" si="40"/>
        <v>37.004608294930875</v>
      </c>
      <c r="AM37" s="98"/>
      <c r="AN37" s="158">
        <f>AN38+AN41+AN47</f>
        <v>694000</v>
      </c>
      <c r="AO37" s="158">
        <f>AO38+AO41+AO47</f>
        <v>694000</v>
      </c>
      <c r="AP37" s="158">
        <f>AP38+AP41+AP47</f>
        <v>781000</v>
      </c>
      <c r="AQ37" s="44">
        <f t="shared" si="10"/>
        <v>2169000</v>
      </c>
      <c r="AR37" s="245">
        <f t="shared" si="42"/>
        <v>24.98847926267281</v>
      </c>
      <c r="AS37" s="98"/>
      <c r="AT37" s="158">
        <f t="shared" si="11"/>
        <v>5381000</v>
      </c>
      <c r="AU37" s="158">
        <f t="shared" si="4"/>
        <v>61.99308755760369</v>
      </c>
      <c r="AV37" s="242"/>
      <c r="AW37" s="44">
        <f t="shared" si="12"/>
        <v>8680000</v>
      </c>
      <c r="AX37" s="245">
        <f t="shared" si="43"/>
        <v>100</v>
      </c>
      <c r="AY37" s="98"/>
      <c r="AZ37" s="44">
        <f t="shared" si="13"/>
        <v>0</v>
      </c>
      <c r="BA37" s="245">
        <f t="shared" si="14"/>
        <v>100</v>
      </c>
      <c r="BB37" s="44">
        <f t="shared" si="15"/>
        <v>8680000</v>
      </c>
      <c r="BC37" s="251"/>
    </row>
    <row r="38" spans="1:55" ht="25.5" customHeight="1">
      <c r="A38" s="15"/>
      <c r="B38" s="10"/>
      <c r="C38" s="10"/>
      <c r="D38" s="11"/>
      <c r="E38" s="16"/>
      <c r="F38" s="10"/>
      <c r="G38" s="18"/>
      <c r="H38" s="19"/>
      <c r="I38" s="20"/>
      <c r="J38" s="16"/>
      <c r="K38" s="10"/>
      <c r="L38" s="2">
        <v>1</v>
      </c>
      <c r="M38" s="8"/>
      <c r="N38" s="39" t="s">
        <v>93</v>
      </c>
      <c r="O38" s="160">
        <f aca="true" t="shared" si="46" ref="O38:U38">O39+O40</f>
        <v>1800000</v>
      </c>
      <c r="P38" s="160">
        <f t="shared" si="46"/>
        <v>2000000</v>
      </c>
      <c r="Q38" s="160">
        <f t="shared" si="46"/>
        <v>2400000</v>
      </c>
      <c r="R38" s="160">
        <f t="shared" si="46"/>
        <v>1800000</v>
      </c>
      <c r="S38" s="160">
        <f t="shared" si="46"/>
        <v>0</v>
      </c>
      <c r="T38" s="160">
        <f t="shared" si="46"/>
        <v>2000</v>
      </c>
      <c r="U38" s="160">
        <f t="shared" si="46"/>
        <v>140000</v>
      </c>
      <c r="V38" s="42">
        <f t="shared" si="5"/>
        <v>142000</v>
      </c>
      <c r="W38" s="42">
        <f aca="true" t="shared" si="47" ref="W38:W71">V38/(R38/100)</f>
        <v>7.888888888888889</v>
      </c>
      <c r="X38" s="98"/>
      <c r="Y38" s="160">
        <f>Y39+Y40</f>
        <v>180000</v>
      </c>
      <c r="Z38" s="160">
        <f>Z39+Z40</f>
        <v>180000</v>
      </c>
      <c r="AA38" s="160">
        <f>AA39+AA40</f>
        <v>180000</v>
      </c>
      <c r="AB38" s="42">
        <f t="shared" si="7"/>
        <v>540000</v>
      </c>
      <c r="AC38" s="247">
        <f t="shared" si="37"/>
        <v>30</v>
      </c>
      <c r="AD38" s="98"/>
      <c r="AE38" s="42">
        <f t="shared" si="8"/>
        <v>682000</v>
      </c>
      <c r="AF38" s="247">
        <f t="shared" si="38"/>
        <v>37.888888888888886</v>
      </c>
      <c r="AG38" s="98"/>
      <c r="AH38" s="160">
        <f>AH39+AH40</f>
        <v>210000</v>
      </c>
      <c r="AI38" s="160">
        <f>AI39+AI40</f>
        <v>210000</v>
      </c>
      <c r="AJ38" s="160">
        <f>AJ39+AJ40</f>
        <v>250000</v>
      </c>
      <c r="AK38" s="42">
        <f t="shared" si="9"/>
        <v>670000</v>
      </c>
      <c r="AL38" s="247">
        <f t="shared" si="40"/>
        <v>37.22222222222222</v>
      </c>
      <c r="AM38" s="98"/>
      <c r="AN38" s="160">
        <f>AN39+AN40</f>
        <v>136000</v>
      </c>
      <c r="AO38" s="160">
        <f>AO39+AO40</f>
        <v>136000</v>
      </c>
      <c r="AP38" s="160">
        <f>AP39+AP40</f>
        <v>176000</v>
      </c>
      <c r="AQ38" s="42">
        <f t="shared" si="10"/>
        <v>448000</v>
      </c>
      <c r="AR38" s="247">
        <f t="shared" si="42"/>
        <v>24.88888888888889</v>
      </c>
      <c r="AS38" s="98"/>
      <c r="AT38" s="160">
        <f t="shared" si="11"/>
        <v>1118000</v>
      </c>
      <c r="AU38" s="160">
        <f t="shared" si="4"/>
        <v>62.111111111111114</v>
      </c>
      <c r="AV38" s="242"/>
      <c r="AW38" s="42">
        <f t="shared" si="12"/>
        <v>1800000</v>
      </c>
      <c r="AX38" s="247">
        <f t="shared" si="43"/>
        <v>100</v>
      </c>
      <c r="AY38" s="98"/>
      <c r="AZ38" s="42">
        <f t="shared" si="13"/>
        <v>0</v>
      </c>
      <c r="BA38" s="247">
        <f t="shared" si="14"/>
        <v>100</v>
      </c>
      <c r="BB38" s="42">
        <f t="shared" si="15"/>
        <v>1800000</v>
      </c>
      <c r="BC38" s="253"/>
    </row>
    <row r="39" spans="1:55" ht="25.5" customHeight="1">
      <c r="A39" s="15"/>
      <c r="B39" s="10"/>
      <c r="C39" s="10"/>
      <c r="D39" s="11"/>
      <c r="E39" s="16"/>
      <c r="F39" s="10"/>
      <c r="G39" s="18"/>
      <c r="H39" s="19"/>
      <c r="I39" s="20"/>
      <c r="J39" s="16"/>
      <c r="K39" s="10"/>
      <c r="L39" s="10"/>
      <c r="M39" s="202" t="s">
        <v>30</v>
      </c>
      <c r="N39" s="203" t="s">
        <v>110</v>
      </c>
      <c r="O39" s="205">
        <v>1000000</v>
      </c>
      <c r="P39" s="205">
        <v>1000000</v>
      </c>
      <c r="Q39" s="205">
        <v>1200000</v>
      </c>
      <c r="R39" s="205">
        <v>1000000</v>
      </c>
      <c r="S39" s="205"/>
      <c r="T39" s="205">
        <v>2000</v>
      </c>
      <c r="U39" s="205">
        <v>78000</v>
      </c>
      <c r="V39" s="204">
        <f t="shared" si="5"/>
        <v>80000</v>
      </c>
      <c r="W39" s="204">
        <f t="shared" si="47"/>
        <v>8</v>
      </c>
      <c r="X39" s="156"/>
      <c r="Y39" s="205">
        <v>100000</v>
      </c>
      <c r="Z39" s="205">
        <v>100000</v>
      </c>
      <c r="AA39" s="205">
        <v>100000</v>
      </c>
      <c r="AB39" s="254">
        <f t="shared" si="7"/>
        <v>300000</v>
      </c>
      <c r="AC39" s="255">
        <f aca="true" t="shared" si="48" ref="AC39:AC70">AB39/(Q39/100)</f>
        <v>25</v>
      </c>
      <c r="AD39" s="156"/>
      <c r="AE39" s="254">
        <f t="shared" si="8"/>
        <v>380000</v>
      </c>
      <c r="AF39" s="255">
        <f aca="true" t="shared" si="49" ref="AF39:AF70">AE39/(Q39/100)</f>
        <v>31.666666666666668</v>
      </c>
      <c r="AG39" s="156"/>
      <c r="AH39" s="205">
        <v>120000</v>
      </c>
      <c r="AI39" s="205">
        <v>120000</v>
      </c>
      <c r="AJ39" s="205">
        <v>150000</v>
      </c>
      <c r="AK39" s="254">
        <f t="shared" si="9"/>
        <v>390000</v>
      </c>
      <c r="AL39" s="255">
        <f aca="true" t="shared" si="50" ref="AL39:AL70">AK39/(Q39/100)</f>
        <v>32.5</v>
      </c>
      <c r="AM39" s="156"/>
      <c r="AN39" s="205">
        <v>76000</v>
      </c>
      <c r="AO39" s="205">
        <v>76000</v>
      </c>
      <c r="AP39" s="205">
        <v>78000</v>
      </c>
      <c r="AQ39" s="254">
        <f t="shared" si="10"/>
        <v>230000</v>
      </c>
      <c r="AR39" s="255">
        <f aca="true" t="shared" si="51" ref="AR39:AR71">AQ39/(Q39/100)</f>
        <v>19.166666666666668</v>
      </c>
      <c r="AS39" s="156"/>
      <c r="AT39" s="254">
        <f t="shared" si="11"/>
        <v>620000</v>
      </c>
      <c r="AU39" s="254">
        <f t="shared" si="4"/>
        <v>62</v>
      </c>
      <c r="AV39" s="254"/>
      <c r="AW39" s="254">
        <f t="shared" si="12"/>
        <v>1000000</v>
      </c>
      <c r="AX39" s="255">
        <f>AW39/(Q39/100)</f>
        <v>83.33333333333333</v>
      </c>
      <c r="AY39" s="156"/>
      <c r="AZ39" s="254">
        <f t="shared" si="13"/>
        <v>0</v>
      </c>
      <c r="BA39" s="255">
        <f t="shared" si="14"/>
        <v>100</v>
      </c>
      <c r="BB39" s="254">
        <f t="shared" si="15"/>
        <v>1000000</v>
      </c>
      <c r="BC39" s="255"/>
    </row>
    <row r="40" spans="1:55" ht="25.5" customHeight="1">
      <c r="A40" s="15"/>
      <c r="B40" s="10"/>
      <c r="C40" s="10"/>
      <c r="D40" s="11"/>
      <c r="E40" s="16"/>
      <c r="F40" s="10"/>
      <c r="G40" s="18"/>
      <c r="H40" s="19"/>
      <c r="I40" s="20"/>
      <c r="J40" s="16"/>
      <c r="K40" s="10"/>
      <c r="L40" s="10"/>
      <c r="M40" s="202" t="s">
        <v>25</v>
      </c>
      <c r="N40" s="203" t="s">
        <v>111</v>
      </c>
      <c r="O40" s="205">
        <v>800000</v>
      </c>
      <c r="P40" s="205">
        <v>1000000</v>
      </c>
      <c r="Q40" s="205">
        <v>1200000</v>
      </c>
      <c r="R40" s="205">
        <v>800000</v>
      </c>
      <c r="S40" s="205"/>
      <c r="T40" s="205"/>
      <c r="U40" s="205">
        <v>62000</v>
      </c>
      <c r="V40" s="204">
        <f t="shared" si="5"/>
        <v>62000</v>
      </c>
      <c r="W40" s="204">
        <f t="shared" si="47"/>
        <v>7.75</v>
      </c>
      <c r="X40" s="156"/>
      <c r="Y40" s="205">
        <v>80000</v>
      </c>
      <c r="Z40" s="205">
        <v>80000</v>
      </c>
      <c r="AA40" s="205">
        <v>80000</v>
      </c>
      <c r="AB40" s="254">
        <f t="shared" si="7"/>
        <v>240000</v>
      </c>
      <c r="AC40" s="255">
        <f t="shared" si="48"/>
        <v>20</v>
      </c>
      <c r="AD40" s="156"/>
      <c r="AE40" s="254">
        <f t="shared" si="8"/>
        <v>302000</v>
      </c>
      <c r="AF40" s="255">
        <f t="shared" si="49"/>
        <v>25.166666666666668</v>
      </c>
      <c r="AG40" s="156"/>
      <c r="AH40" s="205">
        <v>90000</v>
      </c>
      <c r="AI40" s="205">
        <v>90000</v>
      </c>
      <c r="AJ40" s="205">
        <v>100000</v>
      </c>
      <c r="AK40" s="254">
        <f t="shared" si="9"/>
        <v>280000</v>
      </c>
      <c r="AL40" s="255">
        <f t="shared" si="50"/>
        <v>23.333333333333332</v>
      </c>
      <c r="AM40" s="156"/>
      <c r="AN40" s="205">
        <v>60000</v>
      </c>
      <c r="AO40" s="205">
        <v>60000</v>
      </c>
      <c r="AP40" s="205">
        <v>98000</v>
      </c>
      <c r="AQ40" s="254">
        <f t="shared" si="10"/>
        <v>218000</v>
      </c>
      <c r="AR40" s="255">
        <f t="shared" si="51"/>
        <v>18.166666666666668</v>
      </c>
      <c r="AS40" s="156"/>
      <c r="AT40" s="254">
        <f t="shared" si="11"/>
        <v>498000</v>
      </c>
      <c r="AU40" s="254">
        <f t="shared" si="4"/>
        <v>62.25</v>
      </c>
      <c r="AV40" s="254"/>
      <c r="AW40" s="254">
        <f t="shared" si="12"/>
        <v>800000</v>
      </c>
      <c r="AX40" s="255">
        <f aca="true" t="shared" si="52" ref="AX40:AX71">AW40/(Q40/100)</f>
        <v>66.66666666666667</v>
      </c>
      <c r="AY40" s="156"/>
      <c r="AZ40" s="254">
        <f t="shared" si="13"/>
        <v>0</v>
      </c>
      <c r="BA40" s="255">
        <f t="shared" si="14"/>
        <v>100</v>
      </c>
      <c r="BB40" s="254">
        <f t="shared" si="15"/>
        <v>800000</v>
      </c>
      <c r="BC40" s="255"/>
    </row>
    <row r="41" spans="1:55" ht="25.5" customHeight="1">
      <c r="A41" s="15"/>
      <c r="B41" s="10"/>
      <c r="C41" s="10"/>
      <c r="D41" s="11"/>
      <c r="E41" s="16"/>
      <c r="F41" s="10"/>
      <c r="G41" s="18"/>
      <c r="H41" s="19"/>
      <c r="I41" s="20"/>
      <c r="J41" s="16"/>
      <c r="K41" s="10"/>
      <c r="L41" s="2">
        <v>2</v>
      </c>
      <c r="M41" s="8"/>
      <c r="N41" s="39" t="s">
        <v>94</v>
      </c>
      <c r="O41" s="160">
        <f aca="true" t="shared" si="53" ref="O41:U41">O42+O43+O44+O45+O46</f>
        <v>6800000</v>
      </c>
      <c r="P41" s="160">
        <f t="shared" si="53"/>
        <v>7300000</v>
      </c>
      <c r="Q41" s="160">
        <f t="shared" si="53"/>
        <v>8000000</v>
      </c>
      <c r="R41" s="160">
        <f t="shared" si="53"/>
        <v>6800000</v>
      </c>
      <c r="S41" s="160">
        <f t="shared" si="53"/>
        <v>0</v>
      </c>
      <c r="T41" s="160">
        <f t="shared" si="53"/>
        <v>0</v>
      </c>
      <c r="U41" s="160">
        <f t="shared" si="53"/>
        <v>531000</v>
      </c>
      <c r="V41" s="42">
        <f t="shared" si="5"/>
        <v>531000</v>
      </c>
      <c r="W41" s="42">
        <f t="shared" si="47"/>
        <v>7.8088235294117645</v>
      </c>
      <c r="X41" s="98"/>
      <c r="Y41" s="160">
        <f>Y42+Y43+Y44+Y45+Y46</f>
        <v>687000</v>
      </c>
      <c r="Z41" s="160">
        <f>Z42+Z43+Z44+Z45+Z46</f>
        <v>687000</v>
      </c>
      <c r="AA41" s="160">
        <f>AA42+AA43+AA44+AA45+AA46</f>
        <v>687000</v>
      </c>
      <c r="AB41" s="42">
        <f t="shared" si="7"/>
        <v>2061000</v>
      </c>
      <c r="AC41" s="247">
        <f t="shared" si="48"/>
        <v>25.7625</v>
      </c>
      <c r="AD41" s="98"/>
      <c r="AE41" s="42">
        <f t="shared" si="8"/>
        <v>2592000</v>
      </c>
      <c r="AF41" s="247">
        <f t="shared" si="49"/>
        <v>32.4</v>
      </c>
      <c r="AG41" s="98"/>
      <c r="AH41" s="160">
        <f>AH42+AH43+AH44+AH45+AH46</f>
        <v>824000</v>
      </c>
      <c r="AI41" s="160">
        <f>AI42+AI43+AI44+AI45+AI46</f>
        <v>824000</v>
      </c>
      <c r="AJ41" s="160">
        <f>AJ42+AJ43+AJ44+AJ45+AJ46</f>
        <v>866000</v>
      </c>
      <c r="AK41" s="42">
        <f t="shared" si="9"/>
        <v>2514000</v>
      </c>
      <c r="AL41" s="247">
        <f t="shared" si="50"/>
        <v>31.425</v>
      </c>
      <c r="AM41" s="98"/>
      <c r="AN41" s="160">
        <f>AN42+AN43+AN44+AN45+AN46</f>
        <v>552000</v>
      </c>
      <c r="AO41" s="160">
        <f>AO42+AO43+AO44+AO45+AO46</f>
        <v>552000</v>
      </c>
      <c r="AP41" s="160">
        <f>AP42+AP43+AP44+AP45+AP46</f>
        <v>590000</v>
      </c>
      <c r="AQ41" s="42">
        <f t="shared" si="10"/>
        <v>1694000</v>
      </c>
      <c r="AR41" s="247">
        <f t="shared" si="51"/>
        <v>21.175</v>
      </c>
      <c r="AS41" s="98"/>
      <c r="AT41" s="160">
        <f t="shared" si="11"/>
        <v>4208000</v>
      </c>
      <c r="AU41" s="160">
        <f t="shared" si="4"/>
        <v>61.88235294117647</v>
      </c>
      <c r="AV41" s="242"/>
      <c r="AW41" s="42">
        <f t="shared" si="12"/>
        <v>6800000</v>
      </c>
      <c r="AX41" s="247">
        <f t="shared" si="52"/>
        <v>85</v>
      </c>
      <c r="AY41" s="98"/>
      <c r="AZ41" s="42">
        <f t="shared" si="13"/>
        <v>0</v>
      </c>
      <c r="BA41" s="247">
        <f t="shared" si="14"/>
        <v>100</v>
      </c>
      <c r="BB41" s="42">
        <f t="shared" si="15"/>
        <v>6800000</v>
      </c>
      <c r="BC41" s="253"/>
    </row>
    <row r="42" spans="1:55" ht="25.5" customHeight="1">
      <c r="A42" s="15"/>
      <c r="B42" s="10"/>
      <c r="C42" s="10"/>
      <c r="D42" s="11"/>
      <c r="E42" s="16"/>
      <c r="F42" s="10"/>
      <c r="G42" s="18"/>
      <c r="H42" s="19"/>
      <c r="I42" s="20"/>
      <c r="J42" s="16"/>
      <c r="K42" s="10"/>
      <c r="L42" s="10"/>
      <c r="M42" s="202" t="s">
        <v>30</v>
      </c>
      <c r="N42" s="203" t="s">
        <v>112</v>
      </c>
      <c r="O42" s="205">
        <v>200000</v>
      </c>
      <c r="P42" s="205">
        <v>200000</v>
      </c>
      <c r="Q42" s="205">
        <v>200000</v>
      </c>
      <c r="R42" s="205">
        <v>200000</v>
      </c>
      <c r="S42" s="205"/>
      <c r="T42" s="205"/>
      <c r="U42" s="205">
        <v>15000</v>
      </c>
      <c r="V42" s="204">
        <f t="shared" si="5"/>
        <v>15000</v>
      </c>
      <c r="W42" s="204">
        <f t="shared" si="47"/>
        <v>7.5</v>
      </c>
      <c r="X42" s="156"/>
      <c r="Y42" s="205">
        <v>20000</v>
      </c>
      <c r="Z42" s="205">
        <v>20000</v>
      </c>
      <c r="AA42" s="205">
        <v>20000</v>
      </c>
      <c r="AB42" s="254">
        <f t="shared" si="7"/>
        <v>60000</v>
      </c>
      <c r="AC42" s="255">
        <f t="shared" si="48"/>
        <v>30</v>
      </c>
      <c r="AD42" s="156"/>
      <c r="AE42" s="254">
        <f t="shared" si="8"/>
        <v>75000</v>
      </c>
      <c r="AF42" s="255">
        <f t="shared" si="49"/>
        <v>37.5</v>
      </c>
      <c r="AG42" s="156"/>
      <c r="AH42" s="205">
        <v>20000</v>
      </c>
      <c r="AI42" s="205">
        <v>20000</v>
      </c>
      <c r="AJ42" s="205">
        <v>26000</v>
      </c>
      <c r="AK42" s="254">
        <f t="shared" si="9"/>
        <v>66000</v>
      </c>
      <c r="AL42" s="255">
        <f t="shared" si="50"/>
        <v>33</v>
      </c>
      <c r="AM42" s="156"/>
      <c r="AN42" s="205">
        <v>16000</v>
      </c>
      <c r="AO42" s="205">
        <v>16000</v>
      </c>
      <c r="AP42" s="205">
        <v>27000</v>
      </c>
      <c r="AQ42" s="254">
        <f t="shared" si="10"/>
        <v>59000</v>
      </c>
      <c r="AR42" s="255">
        <f t="shared" si="51"/>
        <v>29.5</v>
      </c>
      <c r="AS42" s="156"/>
      <c r="AT42" s="254">
        <f t="shared" si="11"/>
        <v>125000</v>
      </c>
      <c r="AU42" s="254">
        <f t="shared" si="4"/>
        <v>62.5</v>
      </c>
      <c r="AV42" s="194"/>
      <c r="AW42" s="254">
        <f t="shared" si="12"/>
        <v>200000</v>
      </c>
      <c r="AX42" s="255">
        <f t="shared" si="52"/>
        <v>100</v>
      </c>
      <c r="AY42" s="156"/>
      <c r="AZ42" s="254">
        <f t="shared" si="13"/>
        <v>0</v>
      </c>
      <c r="BA42" s="255">
        <f t="shared" si="14"/>
        <v>100</v>
      </c>
      <c r="BB42" s="254">
        <f t="shared" si="15"/>
        <v>200000</v>
      </c>
      <c r="BC42" s="255"/>
    </row>
    <row r="43" spans="1:55" ht="25.5" customHeight="1">
      <c r="A43" s="15"/>
      <c r="B43" s="10"/>
      <c r="C43" s="10"/>
      <c r="D43" s="11"/>
      <c r="E43" s="16"/>
      <c r="F43" s="10"/>
      <c r="G43" s="18"/>
      <c r="H43" s="19"/>
      <c r="I43" s="20"/>
      <c r="J43" s="16"/>
      <c r="K43" s="10"/>
      <c r="L43" s="10"/>
      <c r="M43" s="202" t="s">
        <v>24</v>
      </c>
      <c r="N43" s="203" t="s">
        <v>113</v>
      </c>
      <c r="O43" s="205">
        <v>2000000</v>
      </c>
      <c r="P43" s="205">
        <v>2500000</v>
      </c>
      <c r="Q43" s="205">
        <v>2700000</v>
      </c>
      <c r="R43" s="205">
        <v>2000000</v>
      </c>
      <c r="S43" s="205"/>
      <c r="T43" s="205"/>
      <c r="U43" s="205">
        <v>156000</v>
      </c>
      <c r="V43" s="204">
        <f t="shared" si="5"/>
        <v>156000</v>
      </c>
      <c r="W43" s="204">
        <f t="shared" si="47"/>
        <v>7.8</v>
      </c>
      <c r="X43" s="156"/>
      <c r="Y43" s="205">
        <v>213000</v>
      </c>
      <c r="Z43" s="205">
        <v>213000</v>
      </c>
      <c r="AA43" s="205">
        <v>213000</v>
      </c>
      <c r="AB43" s="254">
        <f t="shared" si="7"/>
        <v>639000</v>
      </c>
      <c r="AC43" s="255">
        <f t="shared" si="48"/>
        <v>23.666666666666668</v>
      </c>
      <c r="AD43" s="156"/>
      <c r="AE43" s="254">
        <f t="shared" si="8"/>
        <v>795000</v>
      </c>
      <c r="AF43" s="255">
        <f t="shared" si="49"/>
        <v>29.444444444444443</v>
      </c>
      <c r="AG43" s="156"/>
      <c r="AH43" s="205">
        <v>240000</v>
      </c>
      <c r="AI43" s="205">
        <v>240000</v>
      </c>
      <c r="AJ43" s="205">
        <v>250000</v>
      </c>
      <c r="AK43" s="254">
        <f t="shared" si="9"/>
        <v>730000</v>
      </c>
      <c r="AL43" s="255">
        <f t="shared" si="50"/>
        <v>27.037037037037038</v>
      </c>
      <c r="AM43" s="156"/>
      <c r="AN43" s="205">
        <v>160000</v>
      </c>
      <c r="AO43" s="205">
        <v>160000</v>
      </c>
      <c r="AP43" s="205">
        <v>155000</v>
      </c>
      <c r="AQ43" s="254">
        <f t="shared" si="10"/>
        <v>475000</v>
      </c>
      <c r="AR43" s="255">
        <f t="shared" si="51"/>
        <v>17.59259259259259</v>
      </c>
      <c r="AS43" s="156"/>
      <c r="AT43" s="254">
        <f t="shared" si="11"/>
        <v>1205000</v>
      </c>
      <c r="AU43" s="254">
        <f t="shared" si="4"/>
        <v>60.25</v>
      </c>
      <c r="AV43" s="254"/>
      <c r="AW43" s="254">
        <f t="shared" si="12"/>
        <v>2000000</v>
      </c>
      <c r="AX43" s="255">
        <f t="shared" si="52"/>
        <v>74.07407407407408</v>
      </c>
      <c r="AY43" s="156"/>
      <c r="AZ43" s="254">
        <f t="shared" si="13"/>
        <v>0</v>
      </c>
      <c r="BA43" s="255">
        <f t="shared" si="14"/>
        <v>100</v>
      </c>
      <c r="BB43" s="254">
        <f t="shared" si="15"/>
        <v>2000000</v>
      </c>
      <c r="BC43" s="255"/>
    </row>
    <row r="44" spans="1:55" ht="25.5" customHeight="1">
      <c r="A44" s="15"/>
      <c r="B44" s="10"/>
      <c r="C44" s="10"/>
      <c r="D44" s="11"/>
      <c r="E44" s="16"/>
      <c r="F44" s="10"/>
      <c r="G44" s="18"/>
      <c r="H44" s="19"/>
      <c r="I44" s="20"/>
      <c r="J44" s="16"/>
      <c r="K44" s="10"/>
      <c r="L44" s="10"/>
      <c r="M44" s="202" t="s">
        <v>26</v>
      </c>
      <c r="N44" s="203" t="s">
        <v>114</v>
      </c>
      <c r="O44" s="205">
        <v>4000000</v>
      </c>
      <c r="P44" s="205">
        <v>4000000</v>
      </c>
      <c r="Q44" s="205">
        <v>4500000</v>
      </c>
      <c r="R44" s="205">
        <v>4000000</v>
      </c>
      <c r="S44" s="205"/>
      <c r="T44" s="205"/>
      <c r="U44" s="205">
        <v>313000</v>
      </c>
      <c r="V44" s="204">
        <f t="shared" si="5"/>
        <v>313000</v>
      </c>
      <c r="W44" s="204">
        <f t="shared" si="47"/>
        <v>7.825</v>
      </c>
      <c r="X44" s="156"/>
      <c r="Y44" s="205">
        <v>400000</v>
      </c>
      <c r="Z44" s="205">
        <v>400000</v>
      </c>
      <c r="AA44" s="205">
        <v>400000</v>
      </c>
      <c r="AB44" s="254">
        <f t="shared" si="7"/>
        <v>1200000</v>
      </c>
      <c r="AC44" s="255">
        <f t="shared" si="48"/>
        <v>26.666666666666668</v>
      </c>
      <c r="AD44" s="156"/>
      <c r="AE44" s="254">
        <f t="shared" si="8"/>
        <v>1513000</v>
      </c>
      <c r="AF44" s="255">
        <f t="shared" si="49"/>
        <v>33.62222222222222</v>
      </c>
      <c r="AG44" s="156"/>
      <c r="AH44" s="205">
        <v>490000</v>
      </c>
      <c r="AI44" s="205">
        <v>490000</v>
      </c>
      <c r="AJ44" s="205">
        <v>500000</v>
      </c>
      <c r="AK44" s="254">
        <f t="shared" si="9"/>
        <v>1480000</v>
      </c>
      <c r="AL44" s="255">
        <f t="shared" si="50"/>
        <v>32.888888888888886</v>
      </c>
      <c r="AM44" s="156"/>
      <c r="AN44" s="205">
        <v>330000</v>
      </c>
      <c r="AO44" s="205">
        <v>330000</v>
      </c>
      <c r="AP44" s="205">
        <v>347000</v>
      </c>
      <c r="AQ44" s="254">
        <f t="shared" si="10"/>
        <v>1007000</v>
      </c>
      <c r="AR44" s="255">
        <f t="shared" si="51"/>
        <v>22.377777777777776</v>
      </c>
      <c r="AS44" s="156"/>
      <c r="AT44" s="254">
        <f t="shared" si="11"/>
        <v>2487000</v>
      </c>
      <c r="AU44" s="254">
        <f t="shared" si="4"/>
        <v>62.175</v>
      </c>
      <c r="AV44" s="193"/>
      <c r="AW44" s="254">
        <f t="shared" si="12"/>
        <v>4000000</v>
      </c>
      <c r="AX44" s="255">
        <f t="shared" si="52"/>
        <v>88.88888888888889</v>
      </c>
      <c r="AY44" s="156"/>
      <c r="AZ44" s="254">
        <f t="shared" si="13"/>
        <v>0</v>
      </c>
      <c r="BA44" s="255">
        <f t="shared" si="14"/>
        <v>100</v>
      </c>
      <c r="BB44" s="254">
        <f t="shared" si="15"/>
        <v>4000000</v>
      </c>
      <c r="BC44" s="255"/>
    </row>
    <row r="45" spans="1:55" ht="25.5" customHeight="1">
      <c r="A45" s="15"/>
      <c r="B45" s="10"/>
      <c r="C45" s="10"/>
      <c r="D45" s="11"/>
      <c r="E45" s="16"/>
      <c r="F45" s="10"/>
      <c r="G45" s="18"/>
      <c r="H45" s="19"/>
      <c r="I45" s="20"/>
      <c r="J45" s="16"/>
      <c r="K45" s="10"/>
      <c r="L45" s="10"/>
      <c r="M45" s="202" t="s">
        <v>27</v>
      </c>
      <c r="N45" s="203" t="s">
        <v>115</v>
      </c>
      <c r="O45" s="205">
        <v>200000</v>
      </c>
      <c r="P45" s="205">
        <v>200000</v>
      </c>
      <c r="Q45" s="205">
        <v>200000</v>
      </c>
      <c r="R45" s="205">
        <v>200000</v>
      </c>
      <c r="S45" s="205"/>
      <c r="T45" s="205"/>
      <c r="U45" s="205">
        <v>16000</v>
      </c>
      <c r="V45" s="204">
        <f t="shared" si="5"/>
        <v>16000</v>
      </c>
      <c r="W45" s="204">
        <f t="shared" si="47"/>
        <v>8</v>
      </c>
      <c r="X45" s="156"/>
      <c r="Y45" s="205">
        <v>18000</v>
      </c>
      <c r="Z45" s="205">
        <v>18000</v>
      </c>
      <c r="AA45" s="205">
        <v>18000</v>
      </c>
      <c r="AB45" s="254">
        <f t="shared" si="7"/>
        <v>54000</v>
      </c>
      <c r="AC45" s="255">
        <f>AB45/(Q45/100)</f>
        <v>27</v>
      </c>
      <c r="AD45" s="156"/>
      <c r="AE45" s="254">
        <f t="shared" si="8"/>
        <v>70000</v>
      </c>
      <c r="AF45" s="255">
        <f>AE45/(Q45/100)</f>
        <v>35</v>
      </c>
      <c r="AG45" s="156"/>
      <c r="AH45" s="205">
        <v>24000</v>
      </c>
      <c r="AI45" s="205">
        <v>24000</v>
      </c>
      <c r="AJ45" s="205">
        <v>50000</v>
      </c>
      <c r="AK45" s="254">
        <f t="shared" si="9"/>
        <v>98000</v>
      </c>
      <c r="AL45" s="255">
        <f>AK45/(Q45/100)</f>
        <v>49</v>
      </c>
      <c r="AM45" s="156"/>
      <c r="AN45" s="205">
        <v>16000</v>
      </c>
      <c r="AO45" s="205">
        <v>16000</v>
      </c>
      <c r="AP45" s="205"/>
      <c r="AQ45" s="254">
        <f t="shared" si="10"/>
        <v>32000</v>
      </c>
      <c r="AR45" s="255">
        <f t="shared" si="51"/>
        <v>16</v>
      </c>
      <c r="AS45" s="156"/>
      <c r="AT45" s="254">
        <f t="shared" si="11"/>
        <v>130000</v>
      </c>
      <c r="AU45" s="254">
        <f t="shared" si="4"/>
        <v>65</v>
      </c>
      <c r="AV45" s="252"/>
      <c r="AW45" s="254">
        <f t="shared" si="12"/>
        <v>200000</v>
      </c>
      <c r="AX45" s="255">
        <f t="shared" si="52"/>
        <v>100</v>
      </c>
      <c r="AY45" s="156"/>
      <c r="AZ45" s="254">
        <f t="shared" si="13"/>
        <v>0</v>
      </c>
      <c r="BA45" s="255">
        <f t="shared" si="14"/>
        <v>100</v>
      </c>
      <c r="BB45" s="254">
        <f t="shared" si="15"/>
        <v>200000</v>
      </c>
      <c r="BC45" s="255"/>
    </row>
    <row r="46" spans="1:55" ht="25.5" customHeight="1">
      <c r="A46" s="15"/>
      <c r="B46" s="10"/>
      <c r="C46" s="10"/>
      <c r="D46" s="11"/>
      <c r="E46" s="16"/>
      <c r="F46" s="10"/>
      <c r="G46" s="18"/>
      <c r="H46" s="19"/>
      <c r="I46" s="20"/>
      <c r="J46" s="16"/>
      <c r="K46" s="10"/>
      <c r="L46" s="10"/>
      <c r="M46" s="202">
        <v>90</v>
      </c>
      <c r="N46" s="203" t="s">
        <v>116</v>
      </c>
      <c r="O46" s="205">
        <v>400000</v>
      </c>
      <c r="P46" s="205">
        <v>400000</v>
      </c>
      <c r="Q46" s="205">
        <v>400000</v>
      </c>
      <c r="R46" s="205">
        <v>400000</v>
      </c>
      <c r="S46" s="205"/>
      <c r="T46" s="205"/>
      <c r="U46" s="205">
        <v>31000</v>
      </c>
      <c r="V46" s="204">
        <f t="shared" si="5"/>
        <v>31000</v>
      </c>
      <c r="W46" s="204">
        <f t="shared" si="47"/>
        <v>7.75</v>
      </c>
      <c r="X46" s="156"/>
      <c r="Y46" s="205">
        <v>36000</v>
      </c>
      <c r="Z46" s="205">
        <v>36000</v>
      </c>
      <c r="AA46" s="205">
        <v>36000</v>
      </c>
      <c r="AB46" s="254">
        <f t="shared" si="7"/>
        <v>108000</v>
      </c>
      <c r="AC46" s="255">
        <f>AB46/(Q46/100)</f>
        <v>27</v>
      </c>
      <c r="AD46" s="156"/>
      <c r="AE46" s="254">
        <f t="shared" si="8"/>
        <v>139000</v>
      </c>
      <c r="AF46" s="255">
        <f>AE46/(Q46/100)</f>
        <v>34.75</v>
      </c>
      <c r="AG46" s="156"/>
      <c r="AH46" s="205">
        <v>50000</v>
      </c>
      <c r="AI46" s="205">
        <v>50000</v>
      </c>
      <c r="AJ46" s="205">
        <v>40000</v>
      </c>
      <c r="AK46" s="254">
        <f t="shared" si="9"/>
        <v>140000</v>
      </c>
      <c r="AL46" s="255">
        <f>AK46/(Q46/100)</f>
        <v>35</v>
      </c>
      <c r="AM46" s="156"/>
      <c r="AN46" s="205">
        <v>30000</v>
      </c>
      <c r="AO46" s="205">
        <v>30000</v>
      </c>
      <c r="AP46" s="205">
        <v>61000</v>
      </c>
      <c r="AQ46" s="254">
        <f t="shared" si="10"/>
        <v>121000</v>
      </c>
      <c r="AR46" s="255">
        <f t="shared" si="51"/>
        <v>30.25</v>
      </c>
      <c r="AS46" s="156"/>
      <c r="AT46" s="254">
        <f t="shared" si="11"/>
        <v>261000</v>
      </c>
      <c r="AU46" s="254">
        <f t="shared" si="4"/>
        <v>65.25</v>
      </c>
      <c r="AV46" s="254"/>
      <c r="AW46" s="254">
        <f t="shared" si="12"/>
        <v>400000</v>
      </c>
      <c r="AX46" s="255">
        <f t="shared" si="52"/>
        <v>100</v>
      </c>
      <c r="AY46" s="156"/>
      <c r="AZ46" s="254">
        <f t="shared" si="13"/>
        <v>0</v>
      </c>
      <c r="BA46" s="255">
        <f t="shared" si="14"/>
        <v>100</v>
      </c>
      <c r="BB46" s="254">
        <f t="shared" si="15"/>
        <v>400000</v>
      </c>
      <c r="BC46" s="255"/>
    </row>
    <row r="47" spans="1:55" s="195" customFormat="1" ht="25.5" customHeight="1">
      <c r="A47" s="130"/>
      <c r="B47" s="131"/>
      <c r="C47" s="131"/>
      <c r="D47" s="132"/>
      <c r="E47" s="133"/>
      <c r="F47" s="131"/>
      <c r="G47" s="134"/>
      <c r="H47" s="136"/>
      <c r="I47" s="137"/>
      <c r="J47" s="133"/>
      <c r="K47" s="131"/>
      <c r="L47" s="293">
        <v>3</v>
      </c>
      <c r="M47" s="106"/>
      <c r="N47" s="207" t="s">
        <v>97</v>
      </c>
      <c r="O47" s="209">
        <f aca="true" t="shared" si="54" ref="O47:U47">O48+O49</f>
        <v>80000</v>
      </c>
      <c r="P47" s="209">
        <f t="shared" si="54"/>
        <v>70000</v>
      </c>
      <c r="Q47" s="209">
        <f t="shared" si="54"/>
        <v>113000</v>
      </c>
      <c r="R47" s="209">
        <f t="shared" si="54"/>
        <v>80000</v>
      </c>
      <c r="S47" s="209">
        <f t="shared" si="54"/>
        <v>0</v>
      </c>
      <c r="T47" s="209">
        <f t="shared" si="54"/>
        <v>0</v>
      </c>
      <c r="U47" s="209">
        <f t="shared" si="54"/>
        <v>7000</v>
      </c>
      <c r="V47" s="208">
        <f t="shared" si="5"/>
        <v>7000</v>
      </c>
      <c r="W47" s="208">
        <f t="shared" si="47"/>
        <v>8.75</v>
      </c>
      <c r="X47" s="98"/>
      <c r="Y47" s="209">
        <f>Y48+Y49</f>
        <v>6000</v>
      </c>
      <c r="Z47" s="209">
        <f>Z48+Z49</f>
        <v>6000</v>
      </c>
      <c r="AA47" s="209">
        <f>AA48+AA49</f>
        <v>6000</v>
      </c>
      <c r="AB47" s="208">
        <f t="shared" si="7"/>
        <v>18000</v>
      </c>
      <c r="AC47" s="247">
        <f t="shared" si="48"/>
        <v>15.929203539823009</v>
      </c>
      <c r="AD47" s="98"/>
      <c r="AE47" s="208">
        <f t="shared" si="8"/>
        <v>25000</v>
      </c>
      <c r="AF47" s="247">
        <f t="shared" si="49"/>
        <v>22.123893805309734</v>
      </c>
      <c r="AG47" s="98"/>
      <c r="AH47" s="209">
        <f>AH48+AH49</f>
        <v>8000</v>
      </c>
      <c r="AI47" s="209">
        <f>AI48+AI49</f>
        <v>8000</v>
      </c>
      <c r="AJ47" s="209">
        <f>AJ48+AJ49</f>
        <v>12000</v>
      </c>
      <c r="AK47" s="208">
        <f t="shared" si="9"/>
        <v>28000</v>
      </c>
      <c r="AL47" s="247">
        <f t="shared" si="50"/>
        <v>24.778761061946902</v>
      </c>
      <c r="AM47" s="98"/>
      <c r="AN47" s="209">
        <f>AN48+AN49</f>
        <v>6000</v>
      </c>
      <c r="AO47" s="209">
        <f>AO48+AO49</f>
        <v>6000</v>
      </c>
      <c r="AP47" s="209">
        <f>AP48+AP49</f>
        <v>15000</v>
      </c>
      <c r="AQ47" s="208">
        <f t="shared" si="10"/>
        <v>27000</v>
      </c>
      <c r="AR47" s="247">
        <f t="shared" si="51"/>
        <v>23.893805309734514</v>
      </c>
      <c r="AS47" s="98"/>
      <c r="AT47" s="209">
        <f t="shared" si="11"/>
        <v>55000</v>
      </c>
      <c r="AU47" s="209">
        <f t="shared" si="4"/>
        <v>68.75</v>
      </c>
      <c r="AV47" s="246"/>
      <c r="AW47" s="208">
        <f t="shared" si="12"/>
        <v>80000</v>
      </c>
      <c r="AX47" s="247">
        <f t="shared" si="52"/>
        <v>70.79646017699115</v>
      </c>
      <c r="AY47" s="98"/>
      <c r="AZ47" s="208">
        <f t="shared" si="13"/>
        <v>0</v>
      </c>
      <c r="BA47" s="247">
        <f t="shared" si="14"/>
        <v>100</v>
      </c>
      <c r="BB47" s="208">
        <f t="shared" si="15"/>
        <v>80000</v>
      </c>
      <c r="BC47" s="253"/>
    </row>
    <row r="48" spans="1:55" s="195" customFormat="1" ht="25.5" customHeight="1">
      <c r="A48" s="130"/>
      <c r="B48" s="131"/>
      <c r="C48" s="131"/>
      <c r="D48" s="132"/>
      <c r="E48" s="133"/>
      <c r="F48" s="131"/>
      <c r="G48" s="134"/>
      <c r="H48" s="136"/>
      <c r="I48" s="137"/>
      <c r="J48" s="133"/>
      <c r="K48" s="131"/>
      <c r="L48" s="131"/>
      <c r="M48" s="196" t="s">
        <v>24</v>
      </c>
      <c r="N48" s="197" t="s">
        <v>117</v>
      </c>
      <c r="O48" s="198">
        <v>60000</v>
      </c>
      <c r="P48" s="198">
        <v>50000</v>
      </c>
      <c r="Q48" s="198">
        <v>70000</v>
      </c>
      <c r="R48" s="198">
        <v>60000</v>
      </c>
      <c r="S48" s="198"/>
      <c r="T48" s="198"/>
      <c r="U48" s="198">
        <v>5000</v>
      </c>
      <c r="V48" s="138">
        <f t="shared" si="5"/>
        <v>5000</v>
      </c>
      <c r="W48" s="138">
        <f t="shared" si="47"/>
        <v>8.333333333333334</v>
      </c>
      <c r="X48" s="156"/>
      <c r="Y48" s="198">
        <v>5000</v>
      </c>
      <c r="Z48" s="198">
        <v>5000</v>
      </c>
      <c r="AA48" s="198">
        <v>5000</v>
      </c>
      <c r="AB48" s="254">
        <f t="shared" si="7"/>
        <v>15000</v>
      </c>
      <c r="AC48" s="255">
        <f>AB48/(Q48/100)</f>
        <v>21.428571428571427</v>
      </c>
      <c r="AD48" s="156"/>
      <c r="AE48" s="254">
        <f t="shared" si="8"/>
        <v>20000</v>
      </c>
      <c r="AF48" s="255">
        <f>AE48/(Q48/100)</f>
        <v>28.571428571428573</v>
      </c>
      <c r="AG48" s="156"/>
      <c r="AH48" s="198">
        <v>7000</v>
      </c>
      <c r="AI48" s="198">
        <v>7000</v>
      </c>
      <c r="AJ48" s="198">
        <v>10000</v>
      </c>
      <c r="AK48" s="254">
        <f t="shared" si="9"/>
        <v>24000</v>
      </c>
      <c r="AL48" s="255">
        <f>AK48/(Q48/100)</f>
        <v>34.285714285714285</v>
      </c>
      <c r="AM48" s="156"/>
      <c r="AN48" s="198">
        <v>5000</v>
      </c>
      <c r="AO48" s="198">
        <v>5000</v>
      </c>
      <c r="AP48" s="198">
        <v>6000</v>
      </c>
      <c r="AQ48" s="254">
        <f t="shared" si="10"/>
        <v>16000</v>
      </c>
      <c r="AR48" s="255">
        <f>AQ48/(Q48/100)</f>
        <v>22.857142857142858</v>
      </c>
      <c r="AS48" s="156"/>
      <c r="AT48" s="254">
        <f t="shared" si="11"/>
        <v>40000</v>
      </c>
      <c r="AU48" s="254">
        <f t="shared" si="4"/>
        <v>66.66666666666667</v>
      </c>
      <c r="AV48" s="254"/>
      <c r="AW48" s="254">
        <f t="shared" si="12"/>
        <v>60000</v>
      </c>
      <c r="AX48" s="255">
        <f>AW48/(Q48/100)</f>
        <v>85.71428571428571</v>
      </c>
      <c r="AY48" s="156"/>
      <c r="AZ48" s="254">
        <f t="shared" si="13"/>
        <v>0</v>
      </c>
      <c r="BA48" s="255">
        <f t="shared" si="14"/>
        <v>100</v>
      </c>
      <c r="BB48" s="254">
        <f t="shared" si="15"/>
        <v>60000</v>
      </c>
      <c r="BC48" s="255"/>
    </row>
    <row r="49" spans="1:55" s="195" customFormat="1" ht="25.5" customHeight="1">
      <c r="A49" s="130"/>
      <c r="B49" s="131"/>
      <c r="C49" s="131"/>
      <c r="D49" s="132"/>
      <c r="E49" s="133"/>
      <c r="F49" s="131"/>
      <c r="G49" s="134"/>
      <c r="H49" s="136"/>
      <c r="I49" s="137"/>
      <c r="J49" s="133"/>
      <c r="K49" s="131"/>
      <c r="L49" s="131"/>
      <c r="M49" s="196" t="s">
        <v>27</v>
      </c>
      <c r="N49" s="197" t="s">
        <v>157</v>
      </c>
      <c r="O49" s="198">
        <v>20000</v>
      </c>
      <c r="P49" s="198">
        <v>20000</v>
      </c>
      <c r="Q49" s="198">
        <v>43000</v>
      </c>
      <c r="R49" s="198">
        <v>20000</v>
      </c>
      <c r="S49" s="198"/>
      <c r="T49" s="198"/>
      <c r="U49" s="198">
        <v>2000</v>
      </c>
      <c r="V49" s="138">
        <f t="shared" si="5"/>
        <v>2000</v>
      </c>
      <c r="W49" s="138">
        <f t="shared" si="47"/>
        <v>10</v>
      </c>
      <c r="X49" s="156"/>
      <c r="Y49" s="198">
        <v>1000</v>
      </c>
      <c r="Z49" s="198">
        <v>1000</v>
      </c>
      <c r="AA49" s="198">
        <v>1000</v>
      </c>
      <c r="AB49" s="254">
        <f t="shared" si="7"/>
        <v>3000</v>
      </c>
      <c r="AC49" s="255">
        <f>AB49/(Q49/100)</f>
        <v>6.976744186046512</v>
      </c>
      <c r="AD49" s="156"/>
      <c r="AE49" s="254">
        <f t="shared" si="8"/>
        <v>5000</v>
      </c>
      <c r="AF49" s="255">
        <f>AE49/(Q49/100)</f>
        <v>11.627906976744185</v>
      </c>
      <c r="AG49" s="156"/>
      <c r="AH49" s="198">
        <v>1000</v>
      </c>
      <c r="AI49" s="198">
        <v>1000</v>
      </c>
      <c r="AJ49" s="198">
        <v>2000</v>
      </c>
      <c r="AK49" s="254">
        <f t="shared" si="9"/>
        <v>4000</v>
      </c>
      <c r="AL49" s="255">
        <f>AK49/(Q49/100)</f>
        <v>9.30232558139535</v>
      </c>
      <c r="AM49" s="156"/>
      <c r="AN49" s="198">
        <v>1000</v>
      </c>
      <c r="AO49" s="198">
        <v>1000</v>
      </c>
      <c r="AP49" s="198">
        <v>9000</v>
      </c>
      <c r="AQ49" s="254">
        <f t="shared" si="10"/>
        <v>11000</v>
      </c>
      <c r="AR49" s="255">
        <f>AQ49/(Q49/100)</f>
        <v>25.58139534883721</v>
      </c>
      <c r="AS49" s="156"/>
      <c r="AT49" s="290">
        <f t="shared" si="11"/>
        <v>15000</v>
      </c>
      <c r="AU49" s="290">
        <f t="shared" si="4"/>
        <v>75</v>
      </c>
      <c r="AV49" s="254"/>
      <c r="AW49" s="254">
        <f t="shared" si="12"/>
        <v>20000</v>
      </c>
      <c r="AX49" s="255">
        <f>AW49/(Q49/100)</f>
        <v>46.51162790697674</v>
      </c>
      <c r="AY49" s="156"/>
      <c r="AZ49" s="254">
        <f t="shared" si="13"/>
        <v>0</v>
      </c>
      <c r="BA49" s="255">
        <f t="shared" si="14"/>
        <v>100</v>
      </c>
      <c r="BB49" s="254">
        <f t="shared" si="15"/>
        <v>20000</v>
      </c>
      <c r="BC49" s="255"/>
    </row>
    <row r="50" spans="1:55" ht="25.5" customHeight="1">
      <c r="A50" s="15"/>
      <c r="B50" s="10"/>
      <c r="C50" s="10"/>
      <c r="D50" s="11"/>
      <c r="E50" s="16"/>
      <c r="F50" s="10"/>
      <c r="G50" s="18"/>
      <c r="H50" s="19"/>
      <c r="I50" s="20"/>
      <c r="J50" s="16"/>
      <c r="K50" s="292">
        <v>2</v>
      </c>
      <c r="L50" s="3"/>
      <c r="M50" s="8"/>
      <c r="N50" s="40" t="s">
        <v>12</v>
      </c>
      <c r="O50" s="158">
        <f aca="true" t="shared" si="55" ref="O50:U50">O51+O53+O55+O57+O59</f>
        <v>520000</v>
      </c>
      <c r="P50" s="158">
        <f t="shared" si="55"/>
        <v>520000</v>
      </c>
      <c r="Q50" s="158">
        <f t="shared" si="55"/>
        <v>520000</v>
      </c>
      <c r="R50" s="158">
        <f t="shared" si="55"/>
        <v>520000</v>
      </c>
      <c r="S50" s="158">
        <f t="shared" si="55"/>
        <v>0</v>
      </c>
      <c r="T50" s="158">
        <f t="shared" si="55"/>
        <v>0</v>
      </c>
      <c r="U50" s="158">
        <f t="shared" si="55"/>
        <v>60000</v>
      </c>
      <c r="V50" s="44">
        <f t="shared" si="5"/>
        <v>60000</v>
      </c>
      <c r="W50" s="44">
        <f t="shared" si="47"/>
        <v>11.538461538461538</v>
      </c>
      <c r="X50" s="98"/>
      <c r="Y50" s="158">
        <f>Y51+Y53+Y55+Y57+Y59</f>
        <v>46000</v>
      </c>
      <c r="Z50" s="158">
        <f>Z51+Z53+Z55+Z57+Z59</f>
        <v>46000</v>
      </c>
      <c r="AA50" s="158">
        <f>AA51+AA53+AA55+AA57+AA59</f>
        <v>46000</v>
      </c>
      <c r="AB50" s="44">
        <f t="shared" si="7"/>
        <v>138000</v>
      </c>
      <c r="AC50" s="245">
        <f t="shared" si="48"/>
        <v>26.53846153846154</v>
      </c>
      <c r="AD50" s="98"/>
      <c r="AE50" s="44">
        <f t="shared" si="8"/>
        <v>198000</v>
      </c>
      <c r="AF50" s="245">
        <f t="shared" si="49"/>
        <v>38.07692307692308</v>
      </c>
      <c r="AG50" s="98"/>
      <c r="AH50" s="158">
        <f>AH51+AH53+AH55+AH57+AH59</f>
        <v>62000</v>
      </c>
      <c r="AI50" s="158">
        <f>AI51+AI53+AI55+AI57+AI59</f>
        <v>62000</v>
      </c>
      <c r="AJ50" s="158">
        <f>AJ51+AJ53+AJ55+AJ57+AJ59</f>
        <v>68000</v>
      </c>
      <c r="AK50" s="44">
        <f t="shared" si="9"/>
        <v>192000</v>
      </c>
      <c r="AL50" s="245">
        <f t="shared" si="50"/>
        <v>36.92307692307692</v>
      </c>
      <c r="AM50" s="98"/>
      <c r="AN50" s="158">
        <f>AN51+AN53+AN55+AN57+AN59</f>
        <v>42000</v>
      </c>
      <c r="AO50" s="158">
        <f>AO51+AO53+AO55+AO57+AO59</f>
        <v>42000</v>
      </c>
      <c r="AP50" s="158">
        <f>AP51+AP53+AP55+AP57+AP59</f>
        <v>46000</v>
      </c>
      <c r="AQ50" s="44">
        <f t="shared" si="10"/>
        <v>130000</v>
      </c>
      <c r="AR50" s="245">
        <f t="shared" si="51"/>
        <v>25</v>
      </c>
      <c r="AS50" s="98"/>
      <c r="AT50" s="158">
        <f t="shared" si="11"/>
        <v>322000</v>
      </c>
      <c r="AU50" s="158">
        <f aca="true" t="shared" si="56" ref="AU50:AU71">AT50/(R50/100)</f>
        <v>61.92307692307692</v>
      </c>
      <c r="AV50" s="244"/>
      <c r="AW50" s="44">
        <f t="shared" si="12"/>
        <v>520000</v>
      </c>
      <c r="AX50" s="245">
        <f t="shared" si="52"/>
        <v>100</v>
      </c>
      <c r="AY50" s="98"/>
      <c r="AZ50" s="44">
        <f t="shared" si="13"/>
        <v>0</v>
      </c>
      <c r="BA50" s="245">
        <f aca="true" t="shared" si="57" ref="BA50:BA71">AW50/(R50/100)</f>
        <v>100</v>
      </c>
      <c r="BB50" s="44">
        <f t="shared" si="15"/>
        <v>520000</v>
      </c>
      <c r="BC50" s="251"/>
    </row>
    <row r="51" spans="1:55" ht="25.5" customHeight="1">
      <c r="A51" s="15"/>
      <c r="B51" s="10"/>
      <c r="C51" s="10"/>
      <c r="D51" s="11"/>
      <c r="E51" s="16"/>
      <c r="F51" s="10"/>
      <c r="G51" s="18"/>
      <c r="H51" s="19"/>
      <c r="I51" s="20"/>
      <c r="J51" s="16"/>
      <c r="K51" s="10"/>
      <c r="L51" s="2">
        <v>2</v>
      </c>
      <c r="M51" s="8"/>
      <c r="N51" s="39" t="s">
        <v>79</v>
      </c>
      <c r="O51" s="160">
        <f aca="true" t="shared" si="58" ref="O51:U51">O52</f>
        <v>100000</v>
      </c>
      <c r="P51" s="160">
        <f t="shared" si="58"/>
        <v>100000</v>
      </c>
      <c r="Q51" s="160">
        <f t="shared" si="58"/>
        <v>100000</v>
      </c>
      <c r="R51" s="160">
        <f t="shared" si="58"/>
        <v>100000</v>
      </c>
      <c r="S51" s="160">
        <f t="shared" si="58"/>
        <v>0</v>
      </c>
      <c r="T51" s="160">
        <f t="shared" si="58"/>
        <v>0</v>
      </c>
      <c r="U51" s="160">
        <f t="shared" si="58"/>
        <v>12000</v>
      </c>
      <c r="V51" s="42">
        <f aca="true" t="shared" si="59" ref="V51:V71">S51+T51+U51</f>
        <v>12000</v>
      </c>
      <c r="W51" s="42">
        <f t="shared" si="47"/>
        <v>12</v>
      </c>
      <c r="X51" s="98"/>
      <c r="Y51" s="160">
        <f>Y52</f>
        <v>10000</v>
      </c>
      <c r="Z51" s="160">
        <f>Z52</f>
        <v>10000</v>
      </c>
      <c r="AA51" s="160">
        <f>AA52</f>
        <v>10000</v>
      </c>
      <c r="AB51" s="246">
        <f aca="true" t="shared" si="60" ref="AB51:AB71">Y51+Z51+AA51</f>
        <v>30000</v>
      </c>
      <c r="AC51" s="247">
        <f t="shared" si="48"/>
        <v>30</v>
      </c>
      <c r="AD51" s="98"/>
      <c r="AE51" s="246">
        <f aca="true" t="shared" si="61" ref="AE51:AE71">V51+AB51</f>
        <v>42000</v>
      </c>
      <c r="AF51" s="247">
        <f t="shared" si="49"/>
        <v>42</v>
      </c>
      <c r="AG51" s="98"/>
      <c r="AH51" s="160">
        <f>AH52</f>
        <v>11000</v>
      </c>
      <c r="AI51" s="160">
        <f>AI52</f>
        <v>11000</v>
      </c>
      <c r="AJ51" s="160">
        <f>AJ52</f>
        <v>12000</v>
      </c>
      <c r="AK51" s="246">
        <f aca="true" t="shared" si="62" ref="AK51:AK71">AH51+AI51+AJ51</f>
        <v>34000</v>
      </c>
      <c r="AL51" s="247">
        <f t="shared" si="50"/>
        <v>34</v>
      </c>
      <c r="AM51" s="98"/>
      <c r="AN51" s="160">
        <f>AN52</f>
        <v>5000</v>
      </c>
      <c r="AO51" s="160">
        <f>AO52</f>
        <v>5000</v>
      </c>
      <c r="AP51" s="160">
        <f>AP52</f>
        <v>14000</v>
      </c>
      <c r="AQ51" s="246">
        <f aca="true" t="shared" si="63" ref="AQ51:AQ71">AN51+AO51+AP51</f>
        <v>24000</v>
      </c>
      <c r="AR51" s="247">
        <f t="shared" si="51"/>
        <v>24</v>
      </c>
      <c r="AS51" s="98"/>
      <c r="AT51" s="246">
        <f aca="true" t="shared" si="64" ref="AT51:AT71">AK51+AQ51</f>
        <v>58000</v>
      </c>
      <c r="AU51" s="246">
        <f t="shared" si="56"/>
        <v>58</v>
      </c>
      <c r="AV51" s="246"/>
      <c r="AW51" s="246">
        <f aca="true" t="shared" si="65" ref="AW51:AW71">AE51+AT51</f>
        <v>100000</v>
      </c>
      <c r="AX51" s="247">
        <f t="shared" si="52"/>
        <v>100</v>
      </c>
      <c r="AY51" s="98"/>
      <c r="AZ51" s="246">
        <f aca="true" t="shared" si="66" ref="AZ51:AZ71">R51-AW51</f>
        <v>0</v>
      </c>
      <c r="BA51" s="247">
        <f t="shared" si="57"/>
        <v>100</v>
      </c>
      <c r="BB51" s="246">
        <f aca="true" t="shared" si="67" ref="BB51:BB71">AW51-AZ51</f>
        <v>100000</v>
      </c>
      <c r="BC51" s="253"/>
    </row>
    <row r="52" spans="1:55" ht="25.5" customHeight="1">
      <c r="A52" s="15"/>
      <c r="B52" s="10"/>
      <c r="C52" s="10"/>
      <c r="D52" s="11"/>
      <c r="E52" s="16"/>
      <c r="F52" s="10"/>
      <c r="G52" s="18"/>
      <c r="H52" s="19"/>
      <c r="I52" s="20"/>
      <c r="J52" s="16"/>
      <c r="K52" s="10"/>
      <c r="L52" s="10"/>
      <c r="M52" s="202" t="s">
        <v>30</v>
      </c>
      <c r="N52" s="203" t="s">
        <v>118</v>
      </c>
      <c r="O52" s="205">
        <v>100000</v>
      </c>
      <c r="P52" s="205">
        <v>100000</v>
      </c>
      <c r="Q52" s="205">
        <v>100000</v>
      </c>
      <c r="R52" s="205">
        <v>100000</v>
      </c>
      <c r="S52" s="205"/>
      <c r="T52" s="205"/>
      <c r="U52" s="205">
        <v>12000</v>
      </c>
      <c r="V52" s="204">
        <f t="shared" si="59"/>
        <v>12000</v>
      </c>
      <c r="W52" s="204">
        <f t="shared" si="47"/>
        <v>12</v>
      </c>
      <c r="X52" s="156"/>
      <c r="Y52" s="205">
        <v>10000</v>
      </c>
      <c r="Z52" s="205">
        <v>10000</v>
      </c>
      <c r="AA52" s="205">
        <v>10000</v>
      </c>
      <c r="AB52" s="254">
        <f t="shared" si="60"/>
        <v>30000</v>
      </c>
      <c r="AC52" s="255">
        <f t="shared" si="48"/>
        <v>30</v>
      </c>
      <c r="AD52" s="156"/>
      <c r="AE52" s="254">
        <f t="shared" si="61"/>
        <v>42000</v>
      </c>
      <c r="AF52" s="255">
        <f t="shared" si="49"/>
        <v>42</v>
      </c>
      <c r="AG52" s="156"/>
      <c r="AH52" s="205">
        <v>11000</v>
      </c>
      <c r="AI52" s="205">
        <v>11000</v>
      </c>
      <c r="AJ52" s="205">
        <v>12000</v>
      </c>
      <c r="AK52" s="254">
        <f t="shared" si="62"/>
        <v>34000</v>
      </c>
      <c r="AL52" s="255">
        <f t="shared" si="50"/>
        <v>34</v>
      </c>
      <c r="AM52" s="156"/>
      <c r="AN52" s="205">
        <v>5000</v>
      </c>
      <c r="AO52" s="205">
        <v>5000</v>
      </c>
      <c r="AP52" s="205">
        <v>14000</v>
      </c>
      <c r="AQ52" s="254">
        <f t="shared" si="63"/>
        <v>24000</v>
      </c>
      <c r="AR52" s="255">
        <f t="shared" si="51"/>
        <v>24</v>
      </c>
      <c r="AS52" s="156"/>
      <c r="AT52" s="254">
        <f t="shared" si="64"/>
        <v>58000</v>
      </c>
      <c r="AU52" s="254">
        <f t="shared" si="56"/>
        <v>58</v>
      </c>
      <c r="AV52" s="254"/>
      <c r="AW52" s="254">
        <f t="shared" si="65"/>
        <v>100000</v>
      </c>
      <c r="AX52" s="255">
        <f t="shared" si="52"/>
        <v>100</v>
      </c>
      <c r="AY52" s="156"/>
      <c r="AZ52" s="254">
        <f t="shared" si="66"/>
        <v>0</v>
      </c>
      <c r="BA52" s="255">
        <f t="shared" si="57"/>
        <v>100</v>
      </c>
      <c r="BB52" s="254">
        <f t="shared" si="67"/>
        <v>100000</v>
      </c>
      <c r="BC52" s="255"/>
    </row>
    <row r="53" spans="1:55" ht="25.5" customHeight="1">
      <c r="A53" s="15"/>
      <c r="B53" s="10"/>
      <c r="C53" s="10"/>
      <c r="D53" s="11"/>
      <c r="E53" s="16"/>
      <c r="F53" s="10"/>
      <c r="G53" s="18"/>
      <c r="H53" s="19"/>
      <c r="I53" s="20"/>
      <c r="J53" s="16"/>
      <c r="K53" s="10"/>
      <c r="L53" s="2">
        <v>5</v>
      </c>
      <c r="M53" s="8"/>
      <c r="N53" s="39" t="s">
        <v>119</v>
      </c>
      <c r="O53" s="160">
        <f aca="true" t="shared" si="68" ref="O53:U59">O54</f>
        <v>120000</v>
      </c>
      <c r="P53" s="160">
        <f t="shared" si="68"/>
        <v>120000</v>
      </c>
      <c r="Q53" s="160">
        <f t="shared" si="68"/>
        <v>120000</v>
      </c>
      <c r="R53" s="160">
        <f t="shared" si="68"/>
        <v>120000</v>
      </c>
      <c r="S53" s="160">
        <f t="shared" si="68"/>
        <v>0</v>
      </c>
      <c r="T53" s="160">
        <f t="shared" si="68"/>
        <v>0</v>
      </c>
      <c r="U53" s="160">
        <f t="shared" si="68"/>
        <v>14000</v>
      </c>
      <c r="V53" s="42">
        <f t="shared" si="59"/>
        <v>14000</v>
      </c>
      <c r="W53" s="42">
        <f t="shared" si="47"/>
        <v>11.666666666666666</v>
      </c>
      <c r="X53" s="98"/>
      <c r="Y53" s="160">
        <f aca="true" t="shared" si="69" ref="Y53:AA59">Y54</f>
        <v>12000</v>
      </c>
      <c r="Z53" s="160">
        <f t="shared" si="69"/>
        <v>12000</v>
      </c>
      <c r="AA53" s="160">
        <f t="shared" si="69"/>
        <v>12000</v>
      </c>
      <c r="AB53" s="246">
        <f t="shared" si="60"/>
        <v>36000</v>
      </c>
      <c r="AC53" s="247">
        <f t="shared" si="48"/>
        <v>30</v>
      </c>
      <c r="AD53" s="98"/>
      <c r="AE53" s="246">
        <f t="shared" si="61"/>
        <v>50000</v>
      </c>
      <c r="AF53" s="247">
        <f t="shared" si="49"/>
        <v>41.666666666666664</v>
      </c>
      <c r="AG53" s="98"/>
      <c r="AH53" s="160">
        <f aca="true" t="shared" si="70" ref="AH53:AJ59">AH54</f>
        <v>15000</v>
      </c>
      <c r="AI53" s="160">
        <f t="shared" si="70"/>
        <v>15000</v>
      </c>
      <c r="AJ53" s="160">
        <f t="shared" si="70"/>
        <v>20000</v>
      </c>
      <c r="AK53" s="246">
        <f t="shared" si="62"/>
        <v>50000</v>
      </c>
      <c r="AL53" s="247">
        <f t="shared" si="50"/>
        <v>41.666666666666664</v>
      </c>
      <c r="AM53" s="98"/>
      <c r="AN53" s="160">
        <f aca="true" t="shared" si="71" ref="AN53:AP59">AN54</f>
        <v>5000</v>
      </c>
      <c r="AO53" s="160">
        <f t="shared" si="71"/>
        <v>5000</v>
      </c>
      <c r="AP53" s="160">
        <f t="shared" si="71"/>
        <v>10000</v>
      </c>
      <c r="AQ53" s="246">
        <f t="shared" si="63"/>
        <v>20000</v>
      </c>
      <c r="AR53" s="247">
        <f t="shared" si="51"/>
        <v>16.666666666666668</v>
      </c>
      <c r="AS53" s="98"/>
      <c r="AT53" s="246">
        <f t="shared" si="64"/>
        <v>70000</v>
      </c>
      <c r="AU53" s="246">
        <f t="shared" si="56"/>
        <v>58.333333333333336</v>
      </c>
      <c r="AV53" s="246"/>
      <c r="AW53" s="246">
        <f t="shared" si="65"/>
        <v>120000</v>
      </c>
      <c r="AX53" s="247">
        <f t="shared" si="52"/>
        <v>100</v>
      </c>
      <c r="AY53" s="98"/>
      <c r="AZ53" s="246">
        <f t="shared" si="66"/>
        <v>0</v>
      </c>
      <c r="BA53" s="247">
        <f t="shared" si="57"/>
        <v>100</v>
      </c>
      <c r="BB53" s="246">
        <f t="shared" si="67"/>
        <v>120000</v>
      </c>
      <c r="BC53" s="253"/>
    </row>
    <row r="54" spans="1:55" ht="25.5" customHeight="1">
      <c r="A54" s="15"/>
      <c r="B54" s="10"/>
      <c r="C54" s="10"/>
      <c r="D54" s="11"/>
      <c r="E54" s="16"/>
      <c r="F54" s="10"/>
      <c r="G54" s="18"/>
      <c r="H54" s="19"/>
      <c r="I54" s="20"/>
      <c r="J54" s="16"/>
      <c r="K54" s="10"/>
      <c r="L54" s="10"/>
      <c r="M54" s="202" t="s">
        <v>30</v>
      </c>
      <c r="N54" s="203" t="s">
        <v>120</v>
      </c>
      <c r="O54" s="205">
        <v>120000</v>
      </c>
      <c r="P54" s="205">
        <v>120000</v>
      </c>
      <c r="Q54" s="205">
        <v>120000</v>
      </c>
      <c r="R54" s="205">
        <v>120000</v>
      </c>
      <c r="S54" s="205"/>
      <c r="T54" s="205"/>
      <c r="U54" s="205">
        <v>14000</v>
      </c>
      <c r="V54" s="204">
        <f t="shared" si="59"/>
        <v>14000</v>
      </c>
      <c r="W54" s="204">
        <f t="shared" si="47"/>
        <v>11.666666666666666</v>
      </c>
      <c r="X54" s="156"/>
      <c r="Y54" s="205">
        <v>12000</v>
      </c>
      <c r="Z54" s="205">
        <v>12000</v>
      </c>
      <c r="AA54" s="205">
        <v>12000</v>
      </c>
      <c r="AB54" s="254">
        <f t="shared" si="60"/>
        <v>36000</v>
      </c>
      <c r="AC54" s="255">
        <f t="shared" si="48"/>
        <v>30</v>
      </c>
      <c r="AD54" s="156"/>
      <c r="AE54" s="254">
        <f t="shared" si="61"/>
        <v>50000</v>
      </c>
      <c r="AF54" s="255">
        <f t="shared" si="49"/>
        <v>41.666666666666664</v>
      </c>
      <c r="AG54" s="156"/>
      <c r="AH54" s="205">
        <v>15000</v>
      </c>
      <c r="AI54" s="205">
        <v>15000</v>
      </c>
      <c r="AJ54" s="205">
        <v>20000</v>
      </c>
      <c r="AK54" s="254">
        <f t="shared" si="62"/>
        <v>50000</v>
      </c>
      <c r="AL54" s="255">
        <f t="shared" si="50"/>
        <v>41.666666666666664</v>
      </c>
      <c r="AM54" s="156"/>
      <c r="AN54" s="205">
        <v>5000</v>
      </c>
      <c r="AO54" s="205">
        <v>5000</v>
      </c>
      <c r="AP54" s="205">
        <v>10000</v>
      </c>
      <c r="AQ54" s="254">
        <f t="shared" si="63"/>
        <v>20000</v>
      </c>
      <c r="AR54" s="255">
        <f t="shared" si="51"/>
        <v>16.666666666666668</v>
      </c>
      <c r="AS54" s="156"/>
      <c r="AT54" s="254">
        <f t="shared" si="64"/>
        <v>70000</v>
      </c>
      <c r="AU54" s="254">
        <f t="shared" si="56"/>
        <v>58.333333333333336</v>
      </c>
      <c r="AV54" s="254"/>
      <c r="AW54" s="254">
        <f t="shared" si="65"/>
        <v>120000</v>
      </c>
      <c r="AX54" s="255">
        <f t="shared" si="52"/>
        <v>100</v>
      </c>
      <c r="AY54" s="156"/>
      <c r="AZ54" s="254">
        <f t="shared" si="66"/>
        <v>0</v>
      </c>
      <c r="BA54" s="255">
        <f t="shared" si="57"/>
        <v>100</v>
      </c>
      <c r="BB54" s="254">
        <f t="shared" si="67"/>
        <v>120000</v>
      </c>
      <c r="BC54" s="255"/>
    </row>
    <row r="55" spans="1:55" ht="25.5" customHeight="1">
      <c r="A55" s="15"/>
      <c r="B55" s="10"/>
      <c r="C55" s="10"/>
      <c r="D55" s="11"/>
      <c r="E55" s="16"/>
      <c r="F55" s="10"/>
      <c r="G55" s="18"/>
      <c r="H55" s="19"/>
      <c r="I55" s="20"/>
      <c r="J55" s="16"/>
      <c r="K55" s="10"/>
      <c r="L55" s="2">
        <v>6</v>
      </c>
      <c r="M55" s="8"/>
      <c r="N55" s="39" t="s">
        <v>150</v>
      </c>
      <c r="O55" s="160">
        <f t="shared" si="68"/>
        <v>100000</v>
      </c>
      <c r="P55" s="160">
        <f t="shared" si="68"/>
        <v>100000</v>
      </c>
      <c r="Q55" s="160">
        <f t="shared" si="68"/>
        <v>100000</v>
      </c>
      <c r="R55" s="160">
        <f t="shared" si="68"/>
        <v>100000</v>
      </c>
      <c r="S55" s="160">
        <f t="shared" si="68"/>
        <v>0</v>
      </c>
      <c r="T55" s="160">
        <f t="shared" si="68"/>
        <v>0</v>
      </c>
      <c r="U55" s="160">
        <f t="shared" si="68"/>
        <v>12000</v>
      </c>
      <c r="V55" s="42">
        <f t="shared" si="59"/>
        <v>12000</v>
      </c>
      <c r="W55" s="42">
        <f t="shared" si="47"/>
        <v>12</v>
      </c>
      <c r="X55" s="98"/>
      <c r="Y55" s="160">
        <f t="shared" si="69"/>
        <v>8000</v>
      </c>
      <c r="Z55" s="160">
        <f t="shared" si="69"/>
        <v>8000</v>
      </c>
      <c r="AA55" s="160">
        <f t="shared" si="69"/>
        <v>8000</v>
      </c>
      <c r="AB55" s="246">
        <f t="shared" si="60"/>
        <v>24000</v>
      </c>
      <c r="AC55" s="247">
        <f t="shared" si="48"/>
        <v>24</v>
      </c>
      <c r="AD55" s="98"/>
      <c r="AE55" s="246">
        <f t="shared" si="61"/>
        <v>36000</v>
      </c>
      <c r="AF55" s="247">
        <f t="shared" si="49"/>
        <v>36</v>
      </c>
      <c r="AG55" s="98"/>
      <c r="AH55" s="160">
        <f t="shared" si="70"/>
        <v>12000</v>
      </c>
      <c r="AI55" s="160">
        <f t="shared" si="70"/>
        <v>12000</v>
      </c>
      <c r="AJ55" s="160">
        <f t="shared" si="70"/>
        <v>12000</v>
      </c>
      <c r="AK55" s="246">
        <f t="shared" si="62"/>
        <v>36000</v>
      </c>
      <c r="AL55" s="247">
        <f t="shared" si="50"/>
        <v>36</v>
      </c>
      <c r="AM55" s="98"/>
      <c r="AN55" s="160">
        <f t="shared" si="71"/>
        <v>10000</v>
      </c>
      <c r="AO55" s="160">
        <f t="shared" si="71"/>
        <v>10000</v>
      </c>
      <c r="AP55" s="160">
        <f t="shared" si="71"/>
        <v>8000</v>
      </c>
      <c r="AQ55" s="246">
        <f t="shared" si="63"/>
        <v>28000</v>
      </c>
      <c r="AR55" s="247">
        <f t="shared" si="51"/>
        <v>28</v>
      </c>
      <c r="AS55" s="98"/>
      <c r="AT55" s="246">
        <f t="shared" si="64"/>
        <v>64000</v>
      </c>
      <c r="AU55" s="246">
        <f t="shared" si="56"/>
        <v>64</v>
      </c>
      <c r="AV55" s="246"/>
      <c r="AW55" s="246">
        <f t="shared" si="65"/>
        <v>100000</v>
      </c>
      <c r="AX55" s="247">
        <f t="shared" si="52"/>
        <v>100</v>
      </c>
      <c r="AY55" s="98"/>
      <c r="AZ55" s="246">
        <f t="shared" si="66"/>
        <v>0</v>
      </c>
      <c r="BA55" s="247">
        <f t="shared" si="57"/>
        <v>100</v>
      </c>
      <c r="BB55" s="246">
        <f t="shared" si="67"/>
        <v>100000</v>
      </c>
      <c r="BC55" s="255"/>
    </row>
    <row r="56" spans="1:55" ht="25.5" customHeight="1">
      <c r="A56" s="15"/>
      <c r="B56" s="10"/>
      <c r="C56" s="10"/>
      <c r="D56" s="11"/>
      <c r="E56" s="16"/>
      <c r="F56" s="10"/>
      <c r="G56" s="18"/>
      <c r="H56" s="19"/>
      <c r="I56" s="20"/>
      <c r="J56" s="16"/>
      <c r="K56" s="10"/>
      <c r="L56" s="10"/>
      <c r="M56" s="202" t="s">
        <v>30</v>
      </c>
      <c r="N56" s="203" t="s">
        <v>151</v>
      </c>
      <c r="O56" s="205">
        <v>100000</v>
      </c>
      <c r="P56" s="205">
        <v>100000</v>
      </c>
      <c r="Q56" s="205">
        <v>100000</v>
      </c>
      <c r="R56" s="205">
        <v>100000</v>
      </c>
      <c r="S56" s="205"/>
      <c r="T56" s="205"/>
      <c r="U56" s="205">
        <v>12000</v>
      </c>
      <c r="V56" s="204">
        <f t="shared" si="59"/>
        <v>12000</v>
      </c>
      <c r="W56" s="204">
        <f t="shared" si="47"/>
        <v>12</v>
      </c>
      <c r="X56" s="156"/>
      <c r="Y56" s="205">
        <v>8000</v>
      </c>
      <c r="Z56" s="205">
        <v>8000</v>
      </c>
      <c r="AA56" s="205">
        <v>8000</v>
      </c>
      <c r="AB56" s="254">
        <f>Y56+Z56+AA56</f>
        <v>24000</v>
      </c>
      <c r="AC56" s="255">
        <f t="shared" si="48"/>
        <v>24</v>
      </c>
      <c r="AD56" s="156"/>
      <c r="AE56" s="254">
        <f t="shared" si="61"/>
        <v>36000</v>
      </c>
      <c r="AF56" s="255">
        <f t="shared" si="49"/>
        <v>36</v>
      </c>
      <c r="AG56" s="156"/>
      <c r="AH56" s="205">
        <v>12000</v>
      </c>
      <c r="AI56" s="205">
        <v>12000</v>
      </c>
      <c r="AJ56" s="205">
        <v>12000</v>
      </c>
      <c r="AK56" s="254">
        <f>AH56+AI56+AJ56</f>
        <v>36000</v>
      </c>
      <c r="AL56" s="255">
        <f t="shared" si="50"/>
        <v>36</v>
      </c>
      <c r="AM56" s="156"/>
      <c r="AN56" s="205">
        <v>10000</v>
      </c>
      <c r="AO56" s="205">
        <v>10000</v>
      </c>
      <c r="AP56" s="205">
        <v>8000</v>
      </c>
      <c r="AQ56" s="254">
        <f t="shared" si="63"/>
        <v>28000</v>
      </c>
      <c r="AR56" s="247">
        <f t="shared" si="51"/>
        <v>28</v>
      </c>
      <c r="AS56" s="156"/>
      <c r="AT56" s="254">
        <f t="shared" si="64"/>
        <v>64000</v>
      </c>
      <c r="AU56" s="254">
        <f t="shared" si="56"/>
        <v>64</v>
      </c>
      <c r="AV56" s="254"/>
      <c r="AW56" s="254">
        <f t="shared" si="65"/>
        <v>100000</v>
      </c>
      <c r="AX56" s="255">
        <f t="shared" si="52"/>
        <v>100</v>
      </c>
      <c r="AY56" s="156"/>
      <c r="AZ56" s="254">
        <f t="shared" si="66"/>
        <v>0</v>
      </c>
      <c r="BA56" s="255">
        <f t="shared" si="57"/>
        <v>100</v>
      </c>
      <c r="BB56" s="254">
        <f t="shared" si="67"/>
        <v>100000</v>
      </c>
      <c r="BC56" s="255"/>
    </row>
    <row r="57" spans="1:55" ht="25.5" customHeight="1">
      <c r="A57" s="15"/>
      <c r="B57" s="10"/>
      <c r="C57" s="10"/>
      <c r="D57" s="11"/>
      <c r="E57" s="16"/>
      <c r="F57" s="10"/>
      <c r="G57" s="18"/>
      <c r="H57" s="19"/>
      <c r="I57" s="20"/>
      <c r="J57" s="16"/>
      <c r="K57" s="10"/>
      <c r="L57" s="2">
        <v>8</v>
      </c>
      <c r="M57" s="8"/>
      <c r="N57" s="39" t="s">
        <v>80</v>
      </c>
      <c r="O57" s="160">
        <f t="shared" si="68"/>
        <v>100000</v>
      </c>
      <c r="P57" s="160">
        <f t="shared" si="68"/>
        <v>100000</v>
      </c>
      <c r="Q57" s="160">
        <f t="shared" si="68"/>
        <v>100000</v>
      </c>
      <c r="R57" s="160">
        <f t="shared" si="68"/>
        <v>100000</v>
      </c>
      <c r="S57" s="160">
        <f t="shared" si="68"/>
        <v>0</v>
      </c>
      <c r="T57" s="160">
        <f t="shared" si="68"/>
        <v>0</v>
      </c>
      <c r="U57" s="160">
        <f t="shared" si="68"/>
        <v>11000</v>
      </c>
      <c r="V57" s="42">
        <f t="shared" si="59"/>
        <v>11000</v>
      </c>
      <c r="W57" s="42">
        <f t="shared" si="47"/>
        <v>11</v>
      </c>
      <c r="X57" s="98"/>
      <c r="Y57" s="160">
        <f t="shared" si="69"/>
        <v>8000</v>
      </c>
      <c r="Z57" s="160">
        <f t="shared" si="69"/>
        <v>8000</v>
      </c>
      <c r="AA57" s="160">
        <f t="shared" si="69"/>
        <v>8000</v>
      </c>
      <c r="AB57" s="246">
        <f>Y57+Z57+AA57</f>
        <v>24000</v>
      </c>
      <c r="AC57" s="247">
        <f t="shared" si="48"/>
        <v>24</v>
      </c>
      <c r="AD57" s="98"/>
      <c r="AE57" s="246">
        <f t="shared" si="61"/>
        <v>35000</v>
      </c>
      <c r="AF57" s="247">
        <f t="shared" si="49"/>
        <v>35</v>
      </c>
      <c r="AG57" s="98"/>
      <c r="AH57" s="160">
        <f t="shared" si="70"/>
        <v>12000</v>
      </c>
      <c r="AI57" s="160">
        <f t="shared" si="70"/>
        <v>12000</v>
      </c>
      <c r="AJ57" s="160">
        <f t="shared" si="70"/>
        <v>12000</v>
      </c>
      <c r="AK57" s="246">
        <f>AH57+AI57+AJ57</f>
        <v>36000</v>
      </c>
      <c r="AL57" s="247">
        <f t="shared" si="50"/>
        <v>36</v>
      </c>
      <c r="AM57" s="98"/>
      <c r="AN57" s="160">
        <f t="shared" si="71"/>
        <v>11000</v>
      </c>
      <c r="AO57" s="160">
        <f t="shared" si="71"/>
        <v>11000</v>
      </c>
      <c r="AP57" s="160">
        <f t="shared" si="71"/>
        <v>7000</v>
      </c>
      <c r="AQ57" s="246">
        <f>AN57+AO57+AP57</f>
        <v>29000</v>
      </c>
      <c r="AR57" s="247">
        <f t="shared" si="51"/>
        <v>29</v>
      </c>
      <c r="AS57" s="98"/>
      <c r="AT57" s="246">
        <f t="shared" si="64"/>
        <v>65000</v>
      </c>
      <c r="AU57" s="246">
        <f t="shared" si="56"/>
        <v>65</v>
      </c>
      <c r="AV57" s="246"/>
      <c r="AW57" s="246">
        <f t="shared" si="65"/>
        <v>100000</v>
      </c>
      <c r="AX57" s="247">
        <f t="shared" si="52"/>
        <v>100</v>
      </c>
      <c r="AY57" s="98"/>
      <c r="AZ57" s="246">
        <f t="shared" si="66"/>
        <v>0</v>
      </c>
      <c r="BA57" s="247">
        <f t="shared" si="57"/>
        <v>100</v>
      </c>
      <c r="BB57" s="246">
        <f t="shared" si="67"/>
        <v>100000</v>
      </c>
      <c r="BC57" s="255"/>
    </row>
    <row r="58" spans="1:55" ht="25.5" customHeight="1">
      <c r="A58" s="15"/>
      <c r="B58" s="10"/>
      <c r="C58" s="10"/>
      <c r="D58" s="11"/>
      <c r="E58" s="16"/>
      <c r="F58" s="10"/>
      <c r="G58" s="18"/>
      <c r="H58" s="19"/>
      <c r="I58" s="20"/>
      <c r="J58" s="16"/>
      <c r="K58" s="10"/>
      <c r="L58" s="10"/>
      <c r="M58" s="202" t="s">
        <v>30</v>
      </c>
      <c r="N58" s="203" t="s">
        <v>158</v>
      </c>
      <c r="O58" s="205">
        <v>100000</v>
      </c>
      <c r="P58" s="205">
        <v>100000</v>
      </c>
      <c r="Q58" s="205">
        <v>100000</v>
      </c>
      <c r="R58" s="205">
        <v>100000</v>
      </c>
      <c r="S58" s="205"/>
      <c r="T58" s="205"/>
      <c r="U58" s="205">
        <v>11000</v>
      </c>
      <c r="V58" s="204">
        <f t="shared" si="59"/>
        <v>11000</v>
      </c>
      <c r="W58" s="204">
        <f t="shared" si="47"/>
        <v>11</v>
      </c>
      <c r="X58" s="156"/>
      <c r="Y58" s="205">
        <v>8000</v>
      </c>
      <c r="Z58" s="205">
        <v>8000</v>
      </c>
      <c r="AA58" s="205">
        <v>8000</v>
      </c>
      <c r="AB58" s="254">
        <f>Y58+Z58+AA58</f>
        <v>24000</v>
      </c>
      <c r="AC58" s="255">
        <f t="shared" si="48"/>
        <v>24</v>
      </c>
      <c r="AD58" s="156"/>
      <c r="AE58" s="254">
        <f t="shared" si="61"/>
        <v>35000</v>
      </c>
      <c r="AF58" s="255">
        <f t="shared" si="49"/>
        <v>35</v>
      </c>
      <c r="AG58" s="156"/>
      <c r="AH58" s="205">
        <v>12000</v>
      </c>
      <c r="AI58" s="205">
        <v>12000</v>
      </c>
      <c r="AJ58" s="205">
        <v>12000</v>
      </c>
      <c r="AK58" s="254">
        <f>AH58+AI58+AJ58</f>
        <v>36000</v>
      </c>
      <c r="AL58" s="255">
        <f t="shared" si="50"/>
        <v>36</v>
      </c>
      <c r="AM58" s="156"/>
      <c r="AN58" s="205">
        <v>11000</v>
      </c>
      <c r="AO58" s="205">
        <v>11000</v>
      </c>
      <c r="AP58" s="205">
        <v>7000</v>
      </c>
      <c r="AQ58" s="254">
        <f>AN58+AO58+AP58</f>
        <v>29000</v>
      </c>
      <c r="AR58" s="247">
        <f t="shared" si="51"/>
        <v>29</v>
      </c>
      <c r="AS58" s="156"/>
      <c r="AT58" s="254">
        <f t="shared" si="64"/>
        <v>65000</v>
      </c>
      <c r="AU58" s="254">
        <f t="shared" si="56"/>
        <v>65</v>
      </c>
      <c r="AV58" s="254"/>
      <c r="AW58" s="254">
        <f t="shared" si="65"/>
        <v>100000</v>
      </c>
      <c r="AX58" s="255">
        <f t="shared" si="52"/>
        <v>100</v>
      </c>
      <c r="AY58" s="156"/>
      <c r="AZ58" s="254">
        <f t="shared" si="66"/>
        <v>0</v>
      </c>
      <c r="BA58" s="255">
        <f t="shared" si="57"/>
        <v>100</v>
      </c>
      <c r="BB58" s="254">
        <f t="shared" si="67"/>
        <v>100000</v>
      </c>
      <c r="BC58" s="255"/>
    </row>
    <row r="59" spans="1:55" ht="25.5" customHeight="1">
      <c r="A59" s="15"/>
      <c r="B59" s="10"/>
      <c r="C59" s="10"/>
      <c r="D59" s="11"/>
      <c r="E59" s="16"/>
      <c r="F59" s="10"/>
      <c r="G59" s="18"/>
      <c r="H59" s="19"/>
      <c r="I59" s="20"/>
      <c r="J59" s="16"/>
      <c r="K59" s="10"/>
      <c r="L59" s="2">
        <v>9</v>
      </c>
      <c r="M59" s="8"/>
      <c r="N59" s="39" t="s">
        <v>81</v>
      </c>
      <c r="O59" s="160">
        <f t="shared" si="68"/>
        <v>100000</v>
      </c>
      <c r="P59" s="160">
        <f t="shared" si="68"/>
        <v>100000</v>
      </c>
      <c r="Q59" s="160">
        <f t="shared" si="68"/>
        <v>100000</v>
      </c>
      <c r="R59" s="160">
        <f t="shared" si="68"/>
        <v>100000</v>
      </c>
      <c r="S59" s="160">
        <f t="shared" si="68"/>
        <v>0</v>
      </c>
      <c r="T59" s="160">
        <f t="shared" si="68"/>
        <v>0</v>
      </c>
      <c r="U59" s="160">
        <f t="shared" si="68"/>
        <v>11000</v>
      </c>
      <c r="V59" s="42">
        <f t="shared" si="59"/>
        <v>11000</v>
      </c>
      <c r="W59" s="42">
        <f t="shared" si="47"/>
        <v>11</v>
      </c>
      <c r="X59" s="98"/>
      <c r="Y59" s="160">
        <f t="shared" si="69"/>
        <v>8000</v>
      </c>
      <c r="Z59" s="160">
        <f t="shared" si="69"/>
        <v>8000</v>
      </c>
      <c r="AA59" s="160">
        <f t="shared" si="69"/>
        <v>8000</v>
      </c>
      <c r="AB59" s="246">
        <f>Y59+Z59+AA59</f>
        <v>24000</v>
      </c>
      <c r="AC59" s="247">
        <f t="shared" si="48"/>
        <v>24</v>
      </c>
      <c r="AD59" s="98"/>
      <c r="AE59" s="246">
        <f t="shared" si="61"/>
        <v>35000</v>
      </c>
      <c r="AF59" s="247">
        <f t="shared" si="49"/>
        <v>35</v>
      </c>
      <c r="AG59" s="98"/>
      <c r="AH59" s="160">
        <f t="shared" si="70"/>
        <v>12000</v>
      </c>
      <c r="AI59" s="160">
        <f t="shared" si="70"/>
        <v>12000</v>
      </c>
      <c r="AJ59" s="160">
        <f t="shared" si="70"/>
        <v>12000</v>
      </c>
      <c r="AK59" s="246">
        <f>AH59+AI59+AJ59</f>
        <v>36000</v>
      </c>
      <c r="AL59" s="247">
        <f t="shared" si="50"/>
        <v>36</v>
      </c>
      <c r="AM59" s="98"/>
      <c r="AN59" s="160">
        <f t="shared" si="71"/>
        <v>11000</v>
      </c>
      <c r="AO59" s="160">
        <f t="shared" si="71"/>
        <v>11000</v>
      </c>
      <c r="AP59" s="160">
        <f t="shared" si="71"/>
        <v>7000</v>
      </c>
      <c r="AQ59" s="246">
        <f>AN59+AO59+AP59</f>
        <v>29000</v>
      </c>
      <c r="AR59" s="247">
        <f t="shared" si="51"/>
        <v>29</v>
      </c>
      <c r="AS59" s="98"/>
      <c r="AT59" s="246">
        <f t="shared" si="64"/>
        <v>65000</v>
      </c>
      <c r="AU59" s="246">
        <f t="shared" si="56"/>
        <v>65</v>
      </c>
      <c r="AV59" s="246"/>
      <c r="AW59" s="246">
        <f t="shared" si="65"/>
        <v>100000</v>
      </c>
      <c r="AX59" s="247">
        <f t="shared" si="52"/>
        <v>100</v>
      </c>
      <c r="AY59" s="98"/>
      <c r="AZ59" s="246">
        <f t="shared" si="66"/>
        <v>0</v>
      </c>
      <c r="BA59" s="247">
        <f t="shared" si="57"/>
        <v>100</v>
      </c>
      <c r="BB59" s="246">
        <f t="shared" si="67"/>
        <v>100000</v>
      </c>
      <c r="BC59" s="255"/>
    </row>
    <row r="60" spans="1:55" ht="25.5" customHeight="1">
      <c r="A60" s="15"/>
      <c r="B60" s="10"/>
      <c r="C60" s="10"/>
      <c r="D60" s="11"/>
      <c r="E60" s="16"/>
      <c r="F60" s="10"/>
      <c r="G60" s="18"/>
      <c r="H60" s="19"/>
      <c r="I60" s="20"/>
      <c r="J60" s="16"/>
      <c r="K60" s="10"/>
      <c r="L60" s="10"/>
      <c r="M60" s="202"/>
      <c r="N60" s="203" t="s">
        <v>159</v>
      </c>
      <c r="O60" s="205">
        <v>100000</v>
      </c>
      <c r="P60" s="205">
        <v>100000</v>
      </c>
      <c r="Q60" s="205">
        <v>100000</v>
      </c>
      <c r="R60" s="205">
        <v>100000</v>
      </c>
      <c r="S60" s="205"/>
      <c r="T60" s="205"/>
      <c r="U60" s="205">
        <v>11000</v>
      </c>
      <c r="V60" s="204">
        <f t="shared" si="59"/>
        <v>11000</v>
      </c>
      <c r="W60" s="204">
        <f t="shared" si="47"/>
        <v>11</v>
      </c>
      <c r="X60" s="156"/>
      <c r="Y60" s="205">
        <v>8000</v>
      </c>
      <c r="Z60" s="205">
        <v>8000</v>
      </c>
      <c r="AA60" s="205">
        <v>8000</v>
      </c>
      <c r="AB60" s="254">
        <f>Y60+Z60+AA60</f>
        <v>24000</v>
      </c>
      <c r="AC60" s="255">
        <f t="shared" si="48"/>
        <v>24</v>
      </c>
      <c r="AD60" s="156"/>
      <c r="AE60" s="254">
        <f t="shared" si="61"/>
        <v>35000</v>
      </c>
      <c r="AF60" s="255">
        <f t="shared" si="49"/>
        <v>35</v>
      </c>
      <c r="AG60" s="156"/>
      <c r="AH60" s="205">
        <v>12000</v>
      </c>
      <c r="AI60" s="205">
        <v>12000</v>
      </c>
      <c r="AJ60" s="205">
        <v>12000</v>
      </c>
      <c r="AK60" s="254">
        <f>AH60+AI60+AJ60</f>
        <v>36000</v>
      </c>
      <c r="AL60" s="255">
        <f t="shared" si="50"/>
        <v>36</v>
      </c>
      <c r="AM60" s="156"/>
      <c r="AN60" s="205">
        <v>11000</v>
      </c>
      <c r="AO60" s="205">
        <v>11000</v>
      </c>
      <c r="AP60" s="205">
        <v>7000</v>
      </c>
      <c r="AQ60" s="254">
        <f>AN60+AO60+AP60</f>
        <v>29000</v>
      </c>
      <c r="AR60" s="247">
        <f t="shared" si="51"/>
        <v>29</v>
      </c>
      <c r="AS60" s="156"/>
      <c r="AT60" s="254">
        <f t="shared" si="64"/>
        <v>65000</v>
      </c>
      <c r="AU60" s="254">
        <f t="shared" si="56"/>
        <v>65</v>
      </c>
      <c r="AV60" s="254"/>
      <c r="AW60" s="254">
        <f t="shared" si="65"/>
        <v>100000</v>
      </c>
      <c r="AX60" s="255">
        <f t="shared" si="52"/>
        <v>100</v>
      </c>
      <c r="AY60" s="156"/>
      <c r="AZ60" s="254">
        <f t="shared" si="66"/>
        <v>0</v>
      </c>
      <c r="BA60" s="255">
        <f t="shared" si="57"/>
        <v>100</v>
      </c>
      <c r="BB60" s="254">
        <f t="shared" si="67"/>
        <v>100000</v>
      </c>
      <c r="BC60" s="255"/>
    </row>
    <row r="61" spans="1:55" ht="25.5" customHeight="1">
      <c r="A61" s="15"/>
      <c r="B61" s="10"/>
      <c r="C61" s="10"/>
      <c r="D61" s="11"/>
      <c r="E61" s="16"/>
      <c r="F61" s="10"/>
      <c r="G61" s="18"/>
      <c r="H61" s="19"/>
      <c r="I61" s="20"/>
      <c r="J61" s="16"/>
      <c r="K61" s="292">
        <v>3</v>
      </c>
      <c r="L61" s="3"/>
      <c r="M61" s="8"/>
      <c r="N61" s="40" t="s">
        <v>15</v>
      </c>
      <c r="O61" s="158">
        <f aca="true" t="shared" si="72" ref="O61:U61">O62+O64</f>
        <v>500000</v>
      </c>
      <c r="P61" s="158">
        <f t="shared" si="72"/>
        <v>500000</v>
      </c>
      <c r="Q61" s="158">
        <f t="shared" si="72"/>
        <v>500000</v>
      </c>
      <c r="R61" s="158">
        <f t="shared" si="72"/>
        <v>500000</v>
      </c>
      <c r="S61" s="158">
        <f t="shared" si="72"/>
        <v>0</v>
      </c>
      <c r="T61" s="158">
        <f t="shared" si="72"/>
        <v>18000</v>
      </c>
      <c r="U61" s="158">
        <f t="shared" si="72"/>
        <v>62000</v>
      </c>
      <c r="V61" s="44">
        <f t="shared" si="59"/>
        <v>80000</v>
      </c>
      <c r="W61" s="44">
        <f t="shared" si="47"/>
        <v>16</v>
      </c>
      <c r="X61" s="98"/>
      <c r="Y61" s="158">
        <f>Y62+Y64</f>
        <v>37000</v>
      </c>
      <c r="Z61" s="158">
        <f>Z62+Z64</f>
        <v>37000</v>
      </c>
      <c r="AA61" s="158">
        <f>AA62+AA64</f>
        <v>37000</v>
      </c>
      <c r="AB61" s="244">
        <f t="shared" si="60"/>
        <v>111000</v>
      </c>
      <c r="AC61" s="245">
        <f t="shared" si="48"/>
        <v>22.2</v>
      </c>
      <c r="AD61" s="98"/>
      <c r="AE61" s="244">
        <f t="shared" si="61"/>
        <v>191000</v>
      </c>
      <c r="AF61" s="245">
        <f t="shared" si="49"/>
        <v>38.2</v>
      </c>
      <c r="AG61" s="98"/>
      <c r="AH61" s="158">
        <f>AH62+AH64</f>
        <v>60000</v>
      </c>
      <c r="AI61" s="158">
        <f>AI62+AI64</f>
        <v>60000</v>
      </c>
      <c r="AJ61" s="158">
        <f>AJ62+AJ64</f>
        <v>65000</v>
      </c>
      <c r="AK61" s="244">
        <f t="shared" si="62"/>
        <v>185000</v>
      </c>
      <c r="AL61" s="245">
        <f t="shared" si="50"/>
        <v>37</v>
      </c>
      <c r="AM61" s="98"/>
      <c r="AN61" s="158">
        <f>AN62+AN64</f>
        <v>40000</v>
      </c>
      <c r="AO61" s="158">
        <f>AO62+AO64</f>
        <v>40000</v>
      </c>
      <c r="AP61" s="158">
        <f>AP62+AP64</f>
        <v>44000</v>
      </c>
      <c r="AQ61" s="244">
        <f t="shared" si="63"/>
        <v>124000</v>
      </c>
      <c r="AR61" s="245">
        <f t="shared" si="51"/>
        <v>24.8</v>
      </c>
      <c r="AS61" s="98"/>
      <c r="AT61" s="244">
        <f t="shared" si="64"/>
        <v>309000</v>
      </c>
      <c r="AU61" s="244">
        <f t="shared" si="56"/>
        <v>61.8</v>
      </c>
      <c r="AV61" s="244"/>
      <c r="AW61" s="244">
        <f t="shared" si="65"/>
        <v>500000</v>
      </c>
      <c r="AX61" s="245">
        <f t="shared" si="52"/>
        <v>100</v>
      </c>
      <c r="AY61" s="98"/>
      <c r="AZ61" s="244">
        <f t="shared" si="66"/>
        <v>0</v>
      </c>
      <c r="BA61" s="245">
        <f t="shared" si="57"/>
        <v>100</v>
      </c>
      <c r="BB61" s="244">
        <f t="shared" si="67"/>
        <v>500000</v>
      </c>
      <c r="BC61" s="251"/>
    </row>
    <row r="62" spans="1:55" ht="25.5" customHeight="1">
      <c r="A62" s="15"/>
      <c r="B62" s="10"/>
      <c r="C62" s="10"/>
      <c r="D62" s="11"/>
      <c r="E62" s="16"/>
      <c r="F62" s="10"/>
      <c r="G62" s="18"/>
      <c r="H62" s="19"/>
      <c r="I62" s="20"/>
      <c r="J62" s="16"/>
      <c r="K62" s="10"/>
      <c r="L62" s="2">
        <v>1</v>
      </c>
      <c r="M62" s="8"/>
      <c r="N62" s="39" t="s">
        <v>86</v>
      </c>
      <c r="O62" s="160">
        <f aca="true" t="shared" si="73" ref="O62:U64">O63</f>
        <v>200000</v>
      </c>
      <c r="P62" s="160">
        <f t="shared" si="73"/>
        <v>200000</v>
      </c>
      <c r="Q62" s="160">
        <f t="shared" si="73"/>
        <v>200000</v>
      </c>
      <c r="R62" s="160">
        <f t="shared" si="73"/>
        <v>200000</v>
      </c>
      <c r="S62" s="160">
        <f t="shared" si="73"/>
        <v>0</v>
      </c>
      <c r="T62" s="160">
        <f t="shared" si="73"/>
        <v>8000</v>
      </c>
      <c r="U62" s="160">
        <f t="shared" si="73"/>
        <v>26000</v>
      </c>
      <c r="V62" s="42">
        <f t="shared" si="59"/>
        <v>34000</v>
      </c>
      <c r="W62" s="42">
        <f t="shared" si="47"/>
        <v>17</v>
      </c>
      <c r="X62" s="98"/>
      <c r="Y62" s="160">
        <f aca="true" t="shared" si="74" ref="Y62:AA64">Y63</f>
        <v>14000</v>
      </c>
      <c r="Z62" s="160">
        <f t="shared" si="74"/>
        <v>14000</v>
      </c>
      <c r="AA62" s="160">
        <f t="shared" si="74"/>
        <v>14000</v>
      </c>
      <c r="AB62" s="246">
        <f t="shared" si="60"/>
        <v>42000</v>
      </c>
      <c r="AC62" s="247">
        <f t="shared" si="48"/>
        <v>21</v>
      </c>
      <c r="AD62" s="98"/>
      <c r="AE62" s="246">
        <f t="shared" si="61"/>
        <v>76000</v>
      </c>
      <c r="AF62" s="247">
        <f t="shared" si="49"/>
        <v>38</v>
      </c>
      <c r="AG62" s="98"/>
      <c r="AH62" s="160">
        <f aca="true" t="shared" si="75" ref="AH62:AJ64">AH63</f>
        <v>25000</v>
      </c>
      <c r="AI62" s="160">
        <f t="shared" si="75"/>
        <v>25000</v>
      </c>
      <c r="AJ62" s="160">
        <f t="shared" si="75"/>
        <v>25000</v>
      </c>
      <c r="AK62" s="246">
        <f t="shared" si="62"/>
        <v>75000</v>
      </c>
      <c r="AL62" s="247">
        <f t="shared" si="50"/>
        <v>37.5</v>
      </c>
      <c r="AM62" s="98"/>
      <c r="AN62" s="160">
        <f aca="true" t="shared" si="76" ref="AN62:AP64">AN63</f>
        <v>15000</v>
      </c>
      <c r="AO62" s="160">
        <f t="shared" si="76"/>
        <v>15000</v>
      </c>
      <c r="AP62" s="160">
        <f t="shared" si="76"/>
        <v>19000</v>
      </c>
      <c r="AQ62" s="246">
        <f t="shared" si="63"/>
        <v>49000</v>
      </c>
      <c r="AR62" s="247">
        <f t="shared" si="51"/>
        <v>24.5</v>
      </c>
      <c r="AS62" s="98"/>
      <c r="AT62" s="246">
        <f t="shared" si="64"/>
        <v>124000</v>
      </c>
      <c r="AU62" s="246">
        <f t="shared" si="56"/>
        <v>62</v>
      </c>
      <c r="AV62" s="246"/>
      <c r="AW62" s="246">
        <f t="shared" si="65"/>
        <v>200000</v>
      </c>
      <c r="AX62" s="247">
        <f t="shared" si="52"/>
        <v>100</v>
      </c>
      <c r="AY62" s="98"/>
      <c r="AZ62" s="246">
        <f t="shared" si="66"/>
        <v>0</v>
      </c>
      <c r="BA62" s="247">
        <f t="shared" si="57"/>
        <v>100</v>
      </c>
      <c r="BB62" s="246">
        <f t="shared" si="67"/>
        <v>200000</v>
      </c>
      <c r="BC62" s="253"/>
    </row>
    <row r="63" spans="1:55" ht="25.5" customHeight="1">
      <c r="A63" s="15"/>
      <c r="B63" s="10"/>
      <c r="C63" s="10"/>
      <c r="D63" s="11"/>
      <c r="E63" s="16"/>
      <c r="F63" s="10"/>
      <c r="G63" s="18"/>
      <c r="H63" s="19"/>
      <c r="I63" s="20"/>
      <c r="J63" s="16"/>
      <c r="K63" s="10"/>
      <c r="L63" s="10"/>
      <c r="M63" s="202" t="s">
        <v>30</v>
      </c>
      <c r="N63" s="203" t="s">
        <v>121</v>
      </c>
      <c r="O63" s="205">
        <v>200000</v>
      </c>
      <c r="P63" s="205">
        <v>200000</v>
      </c>
      <c r="Q63" s="205">
        <v>200000</v>
      </c>
      <c r="R63" s="205">
        <v>200000</v>
      </c>
      <c r="S63" s="205"/>
      <c r="T63" s="205">
        <v>8000</v>
      </c>
      <c r="U63" s="205">
        <v>26000</v>
      </c>
      <c r="V63" s="204">
        <f t="shared" si="59"/>
        <v>34000</v>
      </c>
      <c r="W63" s="204">
        <f t="shared" si="47"/>
        <v>17</v>
      </c>
      <c r="X63" s="156"/>
      <c r="Y63" s="205">
        <v>14000</v>
      </c>
      <c r="Z63" s="205">
        <v>14000</v>
      </c>
      <c r="AA63" s="205">
        <v>14000</v>
      </c>
      <c r="AB63" s="254">
        <f t="shared" si="60"/>
        <v>42000</v>
      </c>
      <c r="AC63" s="255">
        <f t="shared" si="48"/>
        <v>21</v>
      </c>
      <c r="AD63" s="156"/>
      <c r="AE63" s="254">
        <f t="shared" si="61"/>
        <v>76000</v>
      </c>
      <c r="AF63" s="255">
        <f t="shared" si="49"/>
        <v>38</v>
      </c>
      <c r="AG63" s="156"/>
      <c r="AH63" s="205">
        <v>25000</v>
      </c>
      <c r="AI63" s="205">
        <v>25000</v>
      </c>
      <c r="AJ63" s="205">
        <v>25000</v>
      </c>
      <c r="AK63" s="254">
        <f t="shared" si="62"/>
        <v>75000</v>
      </c>
      <c r="AL63" s="255">
        <f t="shared" si="50"/>
        <v>37.5</v>
      </c>
      <c r="AM63" s="156"/>
      <c r="AN63" s="205">
        <v>15000</v>
      </c>
      <c r="AO63" s="205">
        <v>15000</v>
      </c>
      <c r="AP63" s="205">
        <v>19000</v>
      </c>
      <c r="AQ63" s="254">
        <f t="shared" si="63"/>
        <v>49000</v>
      </c>
      <c r="AR63" s="255">
        <f t="shared" si="51"/>
        <v>24.5</v>
      </c>
      <c r="AS63" s="156"/>
      <c r="AT63" s="254">
        <f t="shared" si="64"/>
        <v>124000</v>
      </c>
      <c r="AU63" s="254">
        <f t="shared" si="56"/>
        <v>62</v>
      </c>
      <c r="AV63" s="254"/>
      <c r="AW63" s="254">
        <f t="shared" si="65"/>
        <v>200000</v>
      </c>
      <c r="AX63" s="255">
        <f t="shared" si="52"/>
        <v>100</v>
      </c>
      <c r="AY63" s="156"/>
      <c r="AZ63" s="254">
        <f t="shared" si="66"/>
        <v>0</v>
      </c>
      <c r="BA63" s="255">
        <f t="shared" si="57"/>
        <v>100</v>
      </c>
      <c r="BB63" s="254">
        <f t="shared" si="67"/>
        <v>200000</v>
      </c>
      <c r="BC63" s="255"/>
    </row>
    <row r="64" spans="1:55" ht="25.5" customHeight="1">
      <c r="A64" s="15"/>
      <c r="B64" s="10"/>
      <c r="C64" s="10"/>
      <c r="D64" s="11"/>
      <c r="E64" s="16"/>
      <c r="F64" s="10"/>
      <c r="G64" s="18"/>
      <c r="H64" s="19"/>
      <c r="I64" s="20"/>
      <c r="J64" s="16"/>
      <c r="K64" s="10"/>
      <c r="L64" s="2">
        <v>3</v>
      </c>
      <c r="M64" s="8"/>
      <c r="N64" s="39" t="s">
        <v>82</v>
      </c>
      <c r="O64" s="160">
        <f t="shared" si="73"/>
        <v>300000</v>
      </c>
      <c r="P64" s="160">
        <f t="shared" si="73"/>
        <v>300000</v>
      </c>
      <c r="Q64" s="160">
        <f t="shared" si="73"/>
        <v>300000</v>
      </c>
      <c r="R64" s="160">
        <f t="shared" si="73"/>
        <v>300000</v>
      </c>
      <c r="S64" s="160">
        <f t="shared" si="73"/>
        <v>0</v>
      </c>
      <c r="T64" s="160">
        <f t="shared" si="73"/>
        <v>10000</v>
      </c>
      <c r="U64" s="160">
        <f t="shared" si="73"/>
        <v>36000</v>
      </c>
      <c r="V64" s="42">
        <f t="shared" si="59"/>
        <v>46000</v>
      </c>
      <c r="W64" s="42">
        <f t="shared" si="47"/>
        <v>15.333333333333334</v>
      </c>
      <c r="X64" s="98"/>
      <c r="Y64" s="160">
        <f t="shared" si="74"/>
        <v>23000</v>
      </c>
      <c r="Z64" s="160">
        <f t="shared" si="74"/>
        <v>23000</v>
      </c>
      <c r="AA64" s="160">
        <f t="shared" si="74"/>
        <v>23000</v>
      </c>
      <c r="AB64" s="246">
        <f t="shared" si="60"/>
        <v>69000</v>
      </c>
      <c r="AC64" s="247">
        <f t="shared" si="48"/>
        <v>23</v>
      </c>
      <c r="AD64" s="98"/>
      <c r="AE64" s="246">
        <f t="shared" si="61"/>
        <v>115000</v>
      </c>
      <c r="AF64" s="247">
        <f t="shared" si="49"/>
        <v>38.333333333333336</v>
      </c>
      <c r="AG64" s="98"/>
      <c r="AH64" s="160">
        <f t="shared" si="75"/>
        <v>35000</v>
      </c>
      <c r="AI64" s="160">
        <f t="shared" si="75"/>
        <v>35000</v>
      </c>
      <c r="AJ64" s="160">
        <f t="shared" si="75"/>
        <v>40000</v>
      </c>
      <c r="AK64" s="246">
        <f t="shared" si="62"/>
        <v>110000</v>
      </c>
      <c r="AL64" s="247">
        <f t="shared" si="50"/>
        <v>36.666666666666664</v>
      </c>
      <c r="AM64" s="98"/>
      <c r="AN64" s="160">
        <f t="shared" si="76"/>
        <v>25000</v>
      </c>
      <c r="AO64" s="160">
        <f t="shared" si="76"/>
        <v>25000</v>
      </c>
      <c r="AP64" s="160">
        <f t="shared" si="76"/>
        <v>25000</v>
      </c>
      <c r="AQ64" s="246">
        <f t="shared" si="63"/>
        <v>75000</v>
      </c>
      <c r="AR64" s="247">
        <f t="shared" si="51"/>
        <v>25</v>
      </c>
      <c r="AS64" s="98"/>
      <c r="AT64" s="246">
        <f t="shared" si="64"/>
        <v>185000</v>
      </c>
      <c r="AU64" s="246">
        <f t="shared" si="56"/>
        <v>61.666666666666664</v>
      </c>
      <c r="AV64" s="244"/>
      <c r="AW64" s="246">
        <f t="shared" si="65"/>
        <v>300000</v>
      </c>
      <c r="AX64" s="247">
        <f t="shared" si="52"/>
        <v>100</v>
      </c>
      <c r="AY64" s="98"/>
      <c r="AZ64" s="246">
        <f t="shared" si="66"/>
        <v>0</v>
      </c>
      <c r="BA64" s="247">
        <f t="shared" si="57"/>
        <v>100</v>
      </c>
      <c r="BB64" s="246">
        <f t="shared" si="67"/>
        <v>300000</v>
      </c>
      <c r="BC64" s="253"/>
    </row>
    <row r="65" spans="1:55" ht="25.5" customHeight="1">
      <c r="A65" s="15"/>
      <c r="B65" s="10"/>
      <c r="C65" s="10"/>
      <c r="D65" s="11"/>
      <c r="E65" s="16"/>
      <c r="F65" s="10"/>
      <c r="G65" s="18"/>
      <c r="H65" s="19"/>
      <c r="I65" s="20"/>
      <c r="J65" s="16"/>
      <c r="K65" s="10"/>
      <c r="L65" s="10"/>
      <c r="M65" s="202" t="s">
        <v>30</v>
      </c>
      <c r="N65" s="203" t="s">
        <v>122</v>
      </c>
      <c r="O65" s="205">
        <v>300000</v>
      </c>
      <c r="P65" s="205">
        <v>300000</v>
      </c>
      <c r="Q65" s="205">
        <v>300000</v>
      </c>
      <c r="R65" s="205">
        <v>300000</v>
      </c>
      <c r="S65" s="205"/>
      <c r="T65" s="205">
        <v>10000</v>
      </c>
      <c r="U65" s="205">
        <v>36000</v>
      </c>
      <c r="V65" s="204">
        <f t="shared" si="59"/>
        <v>46000</v>
      </c>
      <c r="W65" s="204">
        <f t="shared" si="47"/>
        <v>15.333333333333334</v>
      </c>
      <c r="X65" s="156"/>
      <c r="Y65" s="205">
        <v>23000</v>
      </c>
      <c r="Z65" s="205">
        <v>23000</v>
      </c>
      <c r="AA65" s="205">
        <v>23000</v>
      </c>
      <c r="AB65" s="254">
        <f t="shared" si="60"/>
        <v>69000</v>
      </c>
      <c r="AC65" s="255">
        <f t="shared" si="48"/>
        <v>23</v>
      </c>
      <c r="AD65" s="156"/>
      <c r="AE65" s="254">
        <f t="shared" si="61"/>
        <v>115000</v>
      </c>
      <c r="AF65" s="255">
        <f t="shared" si="49"/>
        <v>38.333333333333336</v>
      </c>
      <c r="AG65" s="156"/>
      <c r="AH65" s="205">
        <v>35000</v>
      </c>
      <c r="AI65" s="205">
        <v>35000</v>
      </c>
      <c r="AJ65" s="205">
        <v>40000</v>
      </c>
      <c r="AK65" s="254">
        <f t="shared" si="62"/>
        <v>110000</v>
      </c>
      <c r="AL65" s="255">
        <f t="shared" si="50"/>
        <v>36.666666666666664</v>
      </c>
      <c r="AM65" s="156"/>
      <c r="AN65" s="205">
        <v>25000</v>
      </c>
      <c r="AO65" s="205">
        <v>25000</v>
      </c>
      <c r="AP65" s="205">
        <v>25000</v>
      </c>
      <c r="AQ65" s="254">
        <f t="shared" si="63"/>
        <v>75000</v>
      </c>
      <c r="AR65" s="255">
        <f t="shared" si="51"/>
        <v>25</v>
      </c>
      <c r="AS65" s="156"/>
      <c r="AT65" s="254">
        <f t="shared" si="64"/>
        <v>185000</v>
      </c>
      <c r="AU65" s="254">
        <f t="shared" si="56"/>
        <v>61.666666666666664</v>
      </c>
      <c r="AV65" s="252"/>
      <c r="AW65" s="254">
        <f t="shared" si="65"/>
        <v>300000</v>
      </c>
      <c r="AX65" s="255">
        <f t="shared" si="52"/>
        <v>100</v>
      </c>
      <c r="AY65" s="156"/>
      <c r="AZ65" s="254">
        <f t="shared" si="66"/>
        <v>0</v>
      </c>
      <c r="BA65" s="255">
        <f t="shared" si="57"/>
        <v>100</v>
      </c>
      <c r="BB65" s="254">
        <f t="shared" si="67"/>
        <v>300000</v>
      </c>
      <c r="BC65" s="255"/>
    </row>
    <row r="66" spans="1:55" ht="25.5" customHeight="1">
      <c r="A66" s="15"/>
      <c r="B66" s="10"/>
      <c r="C66" s="10"/>
      <c r="D66" s="11"/>
      <c r="E66" s="16"/>
      <c r="F66" s="10"/>
      <c r="G66" s="18"/>
      <c r="H66" s="19"/>
      <c r="I66" s="20"/>
      <c r="J66" s="16"/>
      <c r="K66" s="292">
        <v>6</v>
      </c>
      <c r="L66" s="3"/>
      <c r="M66" s="8"/>
      <c r="N66" s="40" t="s">
        <v>22</v>
      </c>
      <c r="O66" s="158">
        <f aca="true" t="shared" si="77" ref="O66:U70">O67</f>
        <v>50000</v>
      </c>
      <c r="P66" s="158">
        <f t="shared" si="77"/>
        <v>50000</v>
      </c>
      <c r="Q66" s="158">
        <f t="shared" si="77"/>
        <v>50000</v>
      </c>
      <c r="R66" s="158">
        <f t="shared" si="77"/>
        <v>50000</v>
      </c>
      <c r="S66" s="158">
        <f t="shared" si="77"/>
        <v>0</v>
      </c>
      <c r="T66" s="158">
        <f t="shared" si="77"/>
        <v>0</v>
      </c>
      <c r="U66" s="158">
        <f t="shared" si="77"/>
        <v>8000</v>
      </c>
      <c r="V66" s="44">
        <f t="shared" si="59"/>
        <v>8000</v>
      </c>
      <c r="W66" s="44">
        <f t="shared" si="47"/>
        <v>16</v>
      </c>
      <c r="X66" s="98"/>
      <c r="Y66" s="158">
        <f aca="true" t="shared" si="78" ref="Y66:AA70">Y67</f>
        <v>4000</v>
      </c>
      <c r="Z66" s="158">
        <f t="shared" si="78"/>
        <v>4000</v>
      </c>
      <c r="AA66" s="158">
        <f t="shared" si="78"/>
        <v>4000</v>
      </c>
      <c r="AB66" s="244">
        <f t="shared" si="60"/>
        <v>12000</v>
      </c>
      <c r="AC66" s="245">
        <f t="shared" si="48"/>
        <v>24</v>
      </c>
      <c r="AD66" s="98"/>
      <c r="AE66" s="244">
        <f t="shared" si="61"/>
        <v>20000</v>
      </c>
      <c r="AF66" s="245">
        <f t="shared" si="49"/>
        <v>40</v>
      </c>
      <c r="AG66" s="98"/>
      <c r="AH66" s="158">
        <f aca="true" t="shared" si="79" ref="AH66:AJ70">AH67</f>
        <v>6000</v>
      </c>
      <c r="AI66" s="158">
        <f t="shared" si="79"/>
        <v>6000</v>
      </c>
      <c r="AJ66" s="158">
        <f t="shared" si="79"/>
        <v>7000</v>
      </c>
      <c r="AK66" s="244">
        <f t="shared" si="62"/>
        <v>19000</v>
      </c>
      <c r="AL66" s="245">
        <f t="shared" si="50"/>
        <v>38</v>
      </c>
      <c r="AM66" s="98"/>
      <c r="AN66" s="158">
        <f aca="true" t="shared" si="80" ref="AN66:AP70">AN67</f>
        <v>4000</v>
      </c>
      <c r="AO66" s="158">
        <f t="shared" si="80"/>
        <v>4000</v>
      </c>
      <c r="AP66" s="158">
        <f t="shared" si="80"/>
        <v>3000</v>
      </c>
      <c r="AQ66" s="244">
        <f t="shared" si="63"/>
        <v>11000</v>
      </c>
      <c r="AR66" s="245">
        <f t="shared" si="51"/>
        <v>22</v>
      </c>
      <c r="AS66" s="98"/>
      <c r="AT66" s="244">
        <f t="shared" si="64"/>
        <v>30000</v>
      </c>
      <c r="AU66" s="244">
        <f t="shared" si="56"/>
        <v>60</v>
      </c>
      <c r="AV66" s="242"/>
      <c r="AW66" s="244">
        <f t="shared" si="65"/>
        <v>50000</v>
      </c>
      <c r="AX66" s="245">
        <f t="shared" si="52"/>
        <v>100</v>
      </c>
      <c r="AY66" s="98"/>
      <c r="AZ66" s="244">
        <f t="shared" si="66"/>
        <v>0</v>
      </c>
      <c r="BA66" s="245">
        <f t="shared" si="57"/>
        <v>100</v>
      </c>
      <c r="BB66" s="244">
        <f t="shared" si="67"/>
        <v>50000</v>
      </c>
      <c r="BC66" s="251"/>
    </row>
    <row r="67" spans="1:55" ht="25.5" customHeight="1">
      <c r="A67" s="15"/>
      <c r="B67" s="10"/>
      <c r="C67" s="10"/>
      <c r="D67" s="11"/>
      <c r="E67" s="16"/>
      <c r="F67" s="10"/>
      <c r="G67" s="18"/>
      <c r="H67" s="19"/>
      <c r="I67" s="20"/>
      <c r="J67" s="16"/>
      <c r="K67" s="10"/>
      <c r="L67" s="2">
        <v>7</v>
      </c>
      <c r="M67" s="8"/>
      <c r="N67" s="39" t="s">
        <v>123</v>
      </c>
      <c r="O67" s="160">
        <f t="shared" si="77"/>
        <v>50000</v>
      </c>
      <c r="P67" s="160">
        <f t="shared" si="77"/>
        <v>50000</v>
      </c>
      <c r="Q67" s="160">
        <f t="shared" si="77"/>
        <v>50000</v>
      </c>
      <c r="R67" s="160">
        <f t="shared" si="77"/>
        <v>50000</v>
      </c>
      <c r="S67" s="160">
        <f t="shared" si="77"/>
        <v>0</v>
      </c>
      <c r="T67" s="160">
        <f t="shared" si="77"/>
        <v>0</v>
      </c>
      <c r="U67" s="160">
        <f t="shared" si="77"/>
        <v>8000</v>
      </c>
      <c r="V67" s="42">
        <f t="shared" si="59"/>
        <v>8000</v>
      </c>
      <c r="W67" s="42">
        <f t="shared" si="47"/>
        <v>16</v>
      </c>
      <c r="X67" s="98"/>
      <c r="Y67" s="160">
        <f t="shared" si="78"/>
        <v>4000</v>
      </c>
      <c r="Z67" s="160">
        <f t="shared" si="78"/>
        <v>4000</v>
      </c>
      <c r="AA67" s="160">
        <f t="shared" si="78"/>
        <v>4000</v>
      </c>
      <c r="AB67" s="246">
        <f t="shared" si="60"/>
        <v>12000</v>
      </c>
      <c r="AC67" s="247">
        <f t="shared" si="48"/>
        <v>24</v>
      </c>
      <c r="AD67" s="98"/>
      <c r="AE67" s="246">
        <f t="shared" si="61"/>
        <v>20000</v>
      </c>
      <c r="AF67" s="247">
        <f t="shared" si="49"/>
        <v>40</v>
      </c>
      <c r="AG67" s="98"/>
      <c r="AH67" s="160">
        <f t="shared" si="79"/>
        <v>6000</v>
      </c>
      <c r="AI67" s="160">
        <f t="shared" si="79"/>
        <v>6000</v>
      </c>
      <c r="AJ67" s="160">
        <f t="shared" si="79"/>
        <v>7000</v>
      </c>
      <c r="AK67" s="246">
        <f t="shared" si="62"/>
        <v>19000</v>
      </c>
      <c r="AL67" s="247">
        <f t="shared" si="50"/>
        <v>38</v>
      </c>
      <c r="AM67" s="98"/>
      <c r="AN67" s="160">
        <f t="shared" si="80"/>
        <v>4000</v>
      </c>
      <c r="AO67" s="160">
        <f t="shared" si="80"/>
        <v>4000</v>
      </c>
      <c r="AP67" s="160">
        <f t="shared" si="80"/>
        <v>3000</v>
      </c>
      <c r="AQ67" s="246">
        <f t="shared" si="63"/>
        <v>11000</v>
      </c>
      <c r="AR67" s="247">
        <f t="shared" si="51"/>
        <v>22</v>
      </c>
      <c r="AS67" s="98"/>
      <c r="AT67" s="246">
        <f t="shared" si="64"/>
        <v>30000</v>
      </c>
      <c r="AU67" s="246">
        <f t="shared" si="56"/>
        <v>60</v>
      </c>
      <c r="AV67" s="244"/>
      <c r="AW67" s="246">
        <f t="shared" si="65"/>
        <v>50000</v>
      </c>
      <c r="AX67" s="247">
        <f t="shared" si="52"/>
        <v>100</v>
      </c>
      <c r="AY67" s="98"/>
      <c r="AZ67" s="246">
        <f t="shared" si="66"/>
        <v>0</v>
      </c>
      <c r="BA67" s="247">
        <f t="shared" si="57"/>
        <v>100</v>
      </c>
      <c r="BB67" s="246">
        <f t="shared" si="67"/>
        <v>50000</v>
      </c>
      <c r="BC67" s="253"/>
    </row>
    <row r="68" spans="1:55" ht="25.5" customHeight="1">
      <c r="A68" s="15"/>
      <c r="B68" s="10"/>
      <c r="C68" s="10"/>
      <c r="D68" s="11"/>
      <c r="E68" s="16"/>
      <c r="F68" s="10"/>
      <c r="G68" s="18"/>
      <c r="H68" s="19"/>
      <c r="I68" s="20"/>
      <c r="J68" s="16"/>
      <c r="K68" s="10"/>
      <c r="L68" s="10"/>
      <c r="M68" s="202" t="s">
        <v>30</v>
      </c>
      <c r="N68" s="203" t="s">
        <v>124</v>
      </c>
      <c r="O68" s="205">
        <v>50000</v>
      </c>
      <c r="P68" s="205">
        <v>50000</v>
      </c>
      <c r="Q68" s="205">
        <v>50000</v>
      </c>
      <c r="R68" s="205">
        <v>50000</v>
      </c>
      <c r="S68" s="205"/>
      <c r="T68" s="205"/>
      <c r="U68" s="205">
        <v>8000</v>
      </c>
      <c r="V68" s="204">
        <f t="shared" si="59"/>
        <v>8000</v>
      </c>
      <c r="W68" s="204">
        <f t="shared" si="47"/>
        <v>16</v>
      </c>
      <c r="X68" s="156"/>
      <c r="Y68" s="205">
        <v>4000</v>
      </c>
      <c r="Z68" s="205">
        <v>4000</v>
      </c>
      <c r="AA68" s="205">
        <v>4000</v>
      </c>
      <c r="AB68" s="254">
        <f t="shared" si="60"/>
        <v>12000</v>
      </c>
      <c r="AC68" s="255">
        <f t="shared" si="48"/>
        <v>24</v>
      </c>
      <c r="AD68" s="156"/>
      <c r="AE68" s="254">
        <f t="shared" si="61"/>
        <v>20000</v>
      </c>
      <c r="AF68" s="255">
        <f t="shared" si="49"/>
        <v>40</v>
      </c>
      <c r="AG68" s="156"/>
      <c r="AH68" s="205">
        <v>6000</v>
      </c>
      <c r="AI68" s="205">
        <v>6000</v>
      </c>
      <c r="AJ68" s="205">
        <v>7000</v>
      </c>
      <c r="AK68" s="254">
        <f t="shared" si="62"/>
        <v>19000</v>
      </c>
      <c r="AL68" s="255">
        <f t="shared" si="50"/>
        <v>38</v>
      </c>
      <c r="AM68" s="156"/>
      <c r="AN68" s="205">
        <v>4000</v>
      </c>
      <c r="AO68" s="205">
        <v>4000</v>
      </c>
      <c r="AP68" s="205">
        <v>3000</v>
      </c>
      <c r="AQ68" s="254">
        <f t="shared" si="63"/>
        <v>11000</v>
      </c>
      <c r="AR68" s="255">
        <f t="shared" si="51"/>
        <v>22</v>
      </c>
      <c r="AS68" s="156"/>
      <c r="AT68" s="254">
        <f t="shared" si="64"/>
        <v>30000</v>
      </c>
      <c r="AU68" s="254">
        <f t="shared" si="56"/>
        <v>60</v>
      </c>
      <c r="AV68" s="246"/>
      <c r="AW68" s="254">
        <f t="shared" si="65"/>
        <v>50000</v>
      </c>
      <c r="AX68" s="255">
        <f t="shared" si="52"/>
        <v>100</v>
      </c>
      <c r="AY68" s="156"/>
      <c r="AZ68" s="254">
        <f t="shared" si="66"/>
        <v>0</v>
      </c>
      <c r="BA68" s="255">
        <f t="shared" si="57"/>
        <v>100</v>
      </c>
      <c r="BB68" s="254">
        <f t="shared" si="67"/>
        <v>50000</v>
      </c>
      <c r="BC68" s="255"/>
    </row>
    <row r="69" spans="1:55" ht="25.5" customHeight="1" hidden="1">
      <c r="A69" s="15"/>
      <c r="B69" s="10"/>
      <c r="C69" s="10"/>
      <c r="D69" s="11"/>
      <c r="E69" s="16"/>
      <c r="F69" s="10"/>
      <c r="G69" s="18"/>
      <c r="H69" s="19"/>
      <c r="I69" s="20"/>
      <c r="J69" s="16"/>
      <c r="K69" s="292">
        <v>9</v>
      </c>
      <c r="L69" s="3"/>
      <c r="M69" s="8"/>
      <c r="N69" s="40" t="s">
        <v>23</v>
      </c>
      <c r="O69" s="158">
        <f t="shared" si="77"/>
        <v>0</v>
      </c>
      <c r="P69" s="158">
        <f t="shared" si="77"/>
        <v>0</v>
      </c>
      <c r="Q69" s="158">
        <f t="shared" si="77"/>
        <v>0</v>
      </c>
      <c r="R69" s="158">
        <f t="shared" si="77"/>
        <v>0</v>
      </c>
      <c r="S69" s="158">
        <f t="shared" si="77"/>
        <v>0</v>
      </c>
      <c r="T69" s="158">
        <f t="shared" si="77"/>
        <v>0</v>
      </c>
      <c r="U69" s="158">
        <f t="shared" si="77"/>
        <v>0</v>
      </c>
      <c r="V69" s="44">
        <f t="shared" si="59"/>
        <v>0</v>
      </c>
      <c r="W69" s="44" t="e">
        <f t="shared" si="47"/>
        <v>#DIV/0!</v>
      </c>
      <c r="X69" s="98"/>
      <c r="Y69" s="158">
        <f t="shared" si="78"/>
        <v>0</v>
      </c>
      <c r="Z69" s="158">
        <f t="shared" si="78"/>
        <v>0</v>
      </c>
      <c r="AA69" s="158">
        <f t="shared" si="78"/>
        <v>0</v>
      </c>
      <c r="AB69" s="244">
        <f t="shared" si="60"/>
        <v>0</v>
      </c>
      <c r="AC69" s="245" t="e">
        <f t="shared" si="48"/>
        <v>#DIV/0!</v>
      </c>
      <c r="AD69" s="98"/>
      <c r="AE69" s="244">
        <f t="shared" si="61"/>
        <v>0</v>
      </c>
      <c r="AF69" s="245" t="e">
        <f t="shared" si="49"/>
        <v>#DIV/0!</v>
      </c>
      <c r="AG69" s="98"/>
      <c r="AH69" s="158">
        <f t="shared" si="79"/>
        <v>0</v>
      </c>
      <c r="AI69" s="158">
        <f t="shared" si="79"/>
        <v>0</v>
      </c>
      <c r="AJ69" s="158">
        <f t="shared" si="79"/>
        <v>0</v>
      </c>
      <c r="AK69" s="244">
        <f t="shared" si="62"/>
        <v>0</v>
      </c>
      <c r="AL69" s="245" t="e">
        <f t="shared" si="50"/>
        <v>#DIV/0!</v>
      </c>
      <c r="AM69" s="98"/>
      <c r="AN69" s="158">
        <f t="shared" si="80"/>
        <v>0</v>
      </c>
      <c r="AO69" s="158">
        <f t="shared" si="80"/>
        <v>0</v>
      </c>
      <c r="AP69" s="158">
        <f t="shared" si="80"/>
        <v>0</v>
      </c>
      <c r="AQ69" s="244">
        <f t="shared" si="63"/>
        <v>0</v>
      </c>
      <c r="AR69" s="245" t="e">
        <f t="shared" si="51"/>
        <v>#DIV/0!</v>
      </c>
      <c r="AS69" s="98"/>
      <c r="AT69" s="244">
        <f t="shared" si="64"/>
        <v>0</v>
      </c>
      <c r="AU69" s="244" t="e">
        <f t="shared" si="56"/>
        <v>#DIV/0!</v>
      </c>
      <c r="AV69" s="242"/>
      <c r="AW69" s="244">
        <f t="shared" si="65"/>
        <v>0</v>
      </c>
      <c r="AX69" s="245" t="e">
        <f t="shared" si="52"/>
        <v>#DIV/0!</v>
      </c>
      <c r="AY69" s="98"/>
      <c r="AZ69" s="244">
        <f t="shared" si="66"/>
        <v>0</v>
      </c>
      <c r="BA69" s="245" t="e">
        <f t="shared" si="57"/>
        <v>#DIV/0!</v>
      </c>
      <c r="BB69" s="244">
        <f t="shared" si="67"/>
        <v>0</v>
      </c>
      <c r="BC69" s="251"/>
    </row>
    <row r="70" spans="1:55" ht="25.5" customHeight="1" hidden="1">
      <c r="A70" s="15"/>
      <c r="B70" s="10"/>
      <c r="C70" s="10"/>
      <c r="D70" s="11"/>
      <c r="E70" s="16"/>
      <c r="F70" s="10"/>
      <c r="G70" s="18"/>
      <c r="H70" s="19"/>
      <c r="I70" s="20"/>
      <c r="J70" s="16"/>
      <c r="K70" s="10"/>
      <c r="L70" s="2">
        <v>9</v>
      </c>
      <c r="M70" s="8"/>
      <c r="N70" s="39" t="s">
        <v>83</v>
      </c>
      <c r="O70" s="160">
        <f t="shared" si="77"/>
        <v>0</v>
      </c>
      <c r="P70" s="160">
        <f t="shared" si="77"/>
        <v>0</v>
      </c>
      <c r="Q70" s="160">
        <f t="shared" si="77"/>
        <v>0</v>
      </c>
      <c r="R70" s="160">
        <f t="shared" si="77"/>
        <v>0</v>
      </c>
      <c r="S70" s="160">
        <f t="shared" si="77"/>
        <v>0</v>
      </c>
      <c r="T70" s="160">
        <f t="shared" si="77"/>
        <v>0</v>
      </c>
      <c r="U70" s="160">
        <f t="shared" si="77"/>
        <v>0</v>
      </c>
      <c r="V70" s="42">
        <f t="shared" si="59"/>
        <v>0</v>
      </c>
      <c r="W70" s="42" t="e">
        <f t="shared" si="47"/>
        <v>#DIV/0!</v>
      </c>
      <c r="X70" s="98"/>
      <c r="Y70" s="160">
        <f t="shared" si="78"/>
        <v>0</v>
      </c>
      <c r="Z70" s="160">
        <f t="shared" si="78"/>
        <v>0</v>
      </c>
      <c r="AA70" s="160">
        <f t="shared" si="78"/>
        <v>0</v>
      </c>
      <c r="AB70" s="246">
        <f t="shared" si="60"/>
        <v>0</v>
      </c>
      <c r="AC70" s="247" t="e">
        <f t="shared" si="48"/>
        <v>#DIV/0!</v>
      </c>
      <c r="AD70" s="98"/>
      <c r="AE70" s="246">
        <f t="shared" si="61"/>
        <v>0</v>
      </c>
      <c r="AF70" s="247" t="e">
        <f t="shared" si="49"/>
        <v>#DIV/0!</v>
      </c>
      <c r="AG70" s="98"/>
      <c r="AH70" s="160">
        <f t="shared" si="79"/>
        <v>0</v>
      </c>
      <c r="AI70" s="160">
        <f t="shared" si="79"/>
        <v>0</v>
      </c>
      <c r="AJ70" s="160">
        <f t="shared" si="79"/>
        <v>0</v>
      </c>
      <c r="AK70" s="246">
        <f t="shared" si="62"/>
        <v>0</v>
      </c>
      <c r="AL70" s="247" t="e">
        <f t="shared" si="50"/>
        <v>#DIV/0!</v>
      </c>
      <c r="AM70" s="98"/>
      <c r="AN70" s="160">
        <f t="shared" si="80"/>
        <v>0</v>
      </c>
      <c r="AO70" s="160">
        <f t="shared" si="80"/>
        <v>0</v>
      </c>
      <c r="AP70" s="160">
        <f t="shared" si="80"/>
        <v>0</v>
      </c>
      <c r="AQ70" s="246">
        <f t="shared" si="63"/>
        <v>0</v>
      </c>
      <c r="AR70" s="247" t="e">
        <f t="shared" si="51"/>
        <v>#DIV/0!</v>
      </c>
      <c r="AS70" s="98"/>
      <c r="AT70" s="246">
        <f t="shared" si="64"/>
        <v>0</v>
      </c>
      <c r="AU70" s="246" t="e">
        <f t="shared" si="56"/>
        <v>#DIV/0!</v>
      </c>
      <c r="AV70" s="191"/>
      <c r="AW70" s="246">
        <f t="shared" si="65"/>
        <v>0</v>
      </c>
      <c r="AX70" s="247" t="e">
        <f t="shared" si="52"/>
        <v>#DIV/0!</v>
      </c>
      <c r="AY70" s="98"/>
      <c r="AZ70" s="246">
        <f t="shared" si="66"/>
        <v>0</v>
      </c>
      <c r="BA70" s="247" t="e">
        <f t="shared" si="57"/>
        <v>#DIV/0!</v>
      </c>
      <c r="BB70" s="246">
        <f t="shared" si="67"/>
        <v>0</v>
      </c>
      <c r="BC70" s="253"/>
    </row>
    <row r="71" spans="1:55" ht="25.5" customHeight="1" hidden="1">
      <c r="A71" s="15"/>
      <c r="B71" s="10"/>
      <c r="C71" s="10"/>
      <c r="D71" s="11"/>
      <c r="E71" s="16"/>
      <c r="F71" s="10"/>
      <c r="G71" s="18"/>
      <c r="H71" s="19"/>
      <c r="I71" s="20"/>
      <c r="J71" s="16"/>
      <c r="K71" s="10"/>
      <c r="L71" s="10"/>
      <c r="M71" s="202" t="s">
        <v>30</v>
      </c>
      <c r="N71" s="203" t="s">
        <v>125</v>
      </c>
      <c r="O71" s="205"/>
      <c r="P71" s="205"/>
      <c r="Q71" s="205"/>
      <c r="R71" s="205"/>
      <c r="S71" s="205"/>
      <c r="T71" s="205"/>
      <c r="U71" s="205"/>
      <c r="V71" s="204">
        <f t="shared" si="59"/>
        <v>0</v>
      </c>
      <c r="W71" s="204" t="e">
        <f t="shared" si="47"/>
        <v>#DIV/0!</v>
      </c>
      <c r="X71" s="156"/>
      <c r="Y71" s="205"/>
      <c r="Z71" s="205"/>
      <c r="AA71" s="205"/>
      <c r="AB71" s="254">
        <f t="shared" si="60"/>
        <v>0</v>
      </c>
      <c r="AC71" s="255" t="e">
        <f>AB71/(Q71/100)</f>
        <v>#DIV/0!</v>
      </c>
      <c r="AD71" s="156"/>
      <c r="AE71" s="254">
        <f t="shared" si="61"/>
        <v>0</v>
      </c>
      <c r="AF71" s="255" t="e">
        <f>AE71/(Q71/100)</f>
        <v>#DIV/0!</v>
      </c>
      <c r="AG71" s="156"/>
      <c r="AH71" s="205"/>
      <c r="AI71" s="205"/>
      <c r="AJ71" s="205"/>
      <c r="AK71" s="254">
        <f t="shared" si="62"/>
        <v>0</v>
      </c>
      <c r="AL71" s="255" t="e">
        <f>AK71/(Q71/100)</f>
        <v>#DIV/0!</v>
      </c>
      <c r="AM71" s="156"/>
      <c r="AN71" s="205"/>
      <c r="AO71" s="205"/>
      <c r="AP71" s="205"/>
      <c r="AQ71" s="254">
        <f t="shared" si="63"/>
        <v>0</v>
      </c>
      <c r="AR71" s="255" t="e">
        <f t="shared" si="51"/>
        <v>#DIV/0!</v>
      </c>
      <c r="AS71" s="156"/>
      <c r="AT71" s="254">
        <f t="shared" si="64"/>
        <v>0</v>
      </c>
      <c r="AU71" s="254" t="e">
        <f t="shared" si="56"/>
        <v>#DIV/0!</v>
      </c>
      <c r="AV71" s="191"/>
      <c r="AW71" s="254">
        <f t="shared" si="65"/>
        <v>0</v>
      </c>
      <c r="AX71" s="255" t="e">
        <f t="shared" si="52"/>
        <v>#DIV/0!</v>
      </c>
      <c r="AY71" s="156"/>
      <c r="AZ71" s="254">
        <f t="shared" si="66"/>
        <v>0</v>
      </c>
      <c r="BA71" s="255" t="e">
        <f t="shared" si="57"/>
        <v>#DIV/0!</v>
      </c>
      <c r="BB71" s="254">
        <f t="shared" si="67"/>
        <v>0</v>
      </c>
      <c r="BC71" s="255"/>
    </row>
    <row r="72" spans="18:55" ht="25.5" customHeight="1" thickBot="1">
      <c r="R72" s="153"/>
      <c r="S72" s="153"/>
      <c r="T72" s="153"/>
      <c r="U72" s="153"/>
      <c r="V72" s="305"/>
      <c r="W72" s="305"/>
      <c r="X72" s="156"/>
      <c r="Y72" s="153"/>
      <c r="Z72" s="153"/>
      <c r="AA72" s="153"/>
      <c r="AB72" s="156"/>
      <c r="AC72" s="156"/>
      <c r="AD72" s="156"/>
      <c r="AE72" s="156"/>
      <c r="AF72" s="156"/>
      <c r="AG72" s="156"/>
      <c r="AH72" s="153"/>
      <c r="AI72" s="153"/>
      <c r="AJ72" s="153"/>
      <c r="AK72" s="156"/>
      <c r="AL72" s="156"/>
      <c r="AM72" s="156"/>
      <c r="AN72" s="153"/>
      <c r="AO72" s="153"/>
      <c r="AP72" s="153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</row>
    <row r="73" spans="1:55" ht="25.5" customHeight="1" thickBot="1">
      <c r="A73" s="363" t="s">
        <v>143</v>
      </c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5"/>
      <c r="O73" s="258" t="e">
        <f>O10</f>
        <v>#REF!</v>
      </c>
      <c r="P73" s="258" t="e">
        <f>P10</f>
        <v>#REF!</v>
      </c>
      <c r="Q73" s="258" t="e">
        <f>Q10</f>
        <v>#REF!</v>
      </c>
      <c r="R73" s="258">
        <f>R10</f>
        <v>11250000</v>
      </c>
      <c r="S73" s="258">
        <f>S10</f>
        <v>0</v>
      </c>
      <c r="T73" s="258">
        <f>T10</f>
        <v>20000</v>
      </c>
      <c r="U73" s="300">
        <f>U10</f>
        <v>908000</v>
      </c>
      <c r="V73" s="258">
        <f>SUM(S73:U73)</f>
        <v>928000</v>
      </c>
      <c r="W73" s="258">
        <f>V73/(R73/100)</f>
        <v>8.248888888888889</v>
      </c>
      <c r="X73" s="156"/>
      <c r="Y73" s="258">
        <f>Y10</f>
        <v>1100000</v>
      </c>
      <c r="Z73" s="258">
        <f>Z10</f>
        <v>1100000</v>
      </c>
      <c r="AA73" s="258">
        <f>AA10</f>
        <v>1100000</v>
      </c>
      <c r="AB73" s="259">
        <f>SUM(Y73:AA73)</f>
        <v>3300000</v>
      </c>
      <c r="AC73" s="260">
        <f>AB73/(R73/100)</f>
        <v>29.333333333333332</v>
      </c>
      <c r="AD73" s="156"/>
      <c r="AE73" s="259">
        <f>V73+AB73</f>
        <v>4228000</v>
      </c>
      <c r="AF73" s="260">
        <f>AE73/(R73/100)</f>
        <v>37.58222222222222</v>
      </c>
      <c r="AG73" s="156"/>
      <c r="AH73" s="258">
        <f>AH10</f>
        <v>1325000</v>
      </c>
      <c r="AI73" s="258">
        <f>AI10</f>
        <v>1325000</v>
      </c>
      <c r="AJ73" s="258">
        <f>AJ10</f>
        <v>1423000</v>
      </c>
      <c r="AK73" s="259">
        <f>SUM(AH73:AJ73)</f>
        <v>4073000</v>
      </c>
      <c r="AL73" s="260">
        <f>AK73/(R73/100)</f>
        <v>36.20444444444445</v>
      </c>
      <c r="AM73" s="156"/>
      <c r="AN73" s="258">
        <f>AN10</f>
        <v>970000</v>
      </c>
      <c r="AO73" s="258">
        <f>AO10</f>
        <v>970000</v>
      </c>
      <c r="AP73" s="258">
        <f>AP10</f>
        <v>1009000</v>
      </c>
      <c r="AQ73" s="259">
        <f>SUM(AN73:AP73)</f>
        <v>2949000</v>
      </c>
      <c r="AR73" s="260">
        <f>AQ73/(R73/100)</f>
        <v>26.213333333333335</v>
      </c>
      <c r="AS73" s="156"/>
      <c r="AT73" s="259">
        <f>AK73+AQ73</f>
        <v>7022000</v>
      </c>
      <c r="AU73" s="260">
        <f>AT73/(R73/100)</f>
        <v>62.41777777777778</v>
      </c>
      <c r="AV73" s="156"/>
      <c r="AW73" s="259">
        <f>AE73+AT73</f>
        <v>11250000</v>
      </c>
      <c r="AX73" s="260">
        <f>AW73/(R73/100)</f>
        <v>100</v>
      </c>
      <c r="AY73" s="156"/>
      <c r="AZ73" s="259">
        <f>AW73-R73</f>
        <v>0</v>
      </c>
      <c r="BA73" s="260">
        <f>AW73/(R73/100)</f>
        <v>100</v>
      </c>
      <c r="BB73" s="259">
        <f>AW73-AZ73</f>
        <v>11250000</v>
      </c>
      <c r="BC73" s="260"/>
    </row>
    <row r="74" spans="1:55" ht="25.5" customHeight="1" thickBot="1">
      <c r="A74" s="366" t="s">
        <v>144</v>
      </c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8"/>
      <c r="O74" s="261" t="e">
        <f>#REF!</f>
        <v>#REF!</v>
      </c>
      <c r="P74" s="261" t="e">
        <f>#REF!</f>
        <v>#REF!</v>
      </c>
      <c r="Q74" s="261" t="e">
        <f>#REF!</f>
        <v>#REF!</v>
      </c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2"/>
      <c r="AZ74" s="263">
        <f>AW74-R74</f>
        <v>0</v>
      </c>
      <c r="BA74" s="264" t="e">
        <f>AW74/(R74/100)</f>
        <v>#DIV/0!</v>
      </c>
      <c r="BB74" s="263">
        <f>AW74-AZ74</f>
        <v>0</v>
      </c>
      <c r="BC74" s="264"/>
    </row>
    <row r="75" spans="1:55" ht="19.5" customHeight="1" thickBot="1">
      <c r="A75" s="369" t="s">
        <v>145</v>
      </c>
      <c r="B75" s="370"/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1"/>
      <c r="O75" s="265" t="e">
        <f aca="true" t="shared" si="81" ref="O75:U75">O73-O74</f>
        <v>#REF!</v>
      </c>
      <c r="P75" s="265" t="e">
        <f t="shared" si="81"/>
        <v>#REF!</v>
      </c>
      <c r="Q75" s="265" t="e">
        <f t="shared" si="81"/>
        <v>#REF!</v>
      </c>
      <c r="R75" s="265">
        <f t="shared" si="81"/>
        <v>11250000</v>
      </c>
      <c r="S75" s="265">
        <f t="shared" si="81"/>
        <v>0</v>
      </c>
      <c r="T75" s="265">
        <f t="shared" si="81"/>
        <v>20000</v>
      </c>
      <c r="U75" s="302">
        <f t="shared" si="81"/>
        <v>908000</v>
      </c>
      <c r="V75" s="306">
        <f>SUM(S75:U75)</f>
        <v>928000</v>
      </c>
      <c r="W75" s="306">
        <f>V75/(R75/100)</f>
        <v>8.248888888888889</v>
      </c>
      <c r="X75" s="266"/>
      <c r="Y75" s="265">
        <f>Y73-Y74</f>
        <v>1100000</v>
      </c>
      <c r="Z75" s="265">
        <f>Z73-Z74</f>
        <v>1100000</v>
      </c>
      <c r="AA75" s="265">
        <f>AA73-AA74</f>
        <v>1100000</v>
      </c>
      <c r="AB75" s="267">
        <f>SUM(Y75:AA75)</f>
        <v>3300000</v>
      </c>
      <c r="AC75" s="268">
        <f>AB75/(R75/100)</f>
        <v>29.333333333333332</v>
      </c>
      <c r="AD75" s="266"/>
      <c r="AE75" s="267">
        <f>V75+AB75</f>
        <v>4228000</v>
      </c>
      <c r="AF75" s="268">
        <f>AE75/(R75/100)</f>
        <v>37.58222222222222</v>
      </c>
      <c r="AG75" s="266"/>
      <c r="AH75" s="265">
        <f>AH73-AH74</f>
        <v>1325000</v>
      </c>
      <c r="AI75" s="265">
        <f>AI73-AI74</f>
        <v>1325000</v>
      </c>
      <c r="AJ75" s="265">
        <f>AJ73-AJ74</f>
        <v>1423000</v>
      </c>
      <c r="AK75" s="267">
        <f>SUM(AH75:AJ75)</f>
        <v>4073000</v>
      </c>
      <c r="AL75" s="268">
        <f>AK75/(R75/100)</f>
        <v>36.20444444444445</v>
      </c>
      <c r="AM75" s="266"/>
      <c r="AN75" s="265">
        <f>AN73-AN74</f>
        <v>970000</v>
      </c>
      <c r="AO75" s="265">
        <f>AO73-AO74</f>
        <v>970000</v>
      </c>
      <c r="AP75" s="265">
        <f>AP73-AP74</f>
        <v>1009000</v>
      </c>
      <c r="AQ75" s="267">
        <f>SUM(AN75:AP75)</f>
        <v>2949000</v>
      </c>
      <c r="AR75" s="268">
        <f>AQ75/(R75/100)</f>
        <v>26.213333333333335</v>
      </c>
      <c r="AS75" s="266"/>
      <c r="AT75" s="267">
        <f>AK75+AQ75</f>
        <v>7022000</v>
      </c>
      <c r="AU75" s="268">
        <f>AT75/(R75/100)</f>
        <v>62.41777777777778</v>
      </c>
      <c r="AV75" s="266"/>
      <c r="AW75" s="267">
        <f>AE75+AT75</f>
        <v>11250000</v>
      </c>
      <c r="AX75" s="268">
        <f>AW75/(R75/100)</f>
        <v>100</v>
      </c>
      <c r="AY75" s="266"/>
      <c r="AZ75" s="267">
        <f>AW75-R75</f>
        <v>0</v>
      </c>
      <c r="BA75" s="268">
        <f>AW75/(R75/100)</f>
        <v>100</v>
      </c>
      <c r="BB75" s="267">
        <f>AW75-AZ75</f>
        <v>11250000</v>
      </c>
      <c r="BC75" s="268"/>
    </row>
    <row r="76" ht="19.5" customHeight="1">
      <c r="R76" s="273"/>
    </row>
    <row r="77" ht="19.5" customHeight="1">
      <c r="R77" s="274"/>
    </row>
    <row r="78" ht="19.5" customHeight="1">
      <c r="R78" s="275"/>
    </row>
    <row r="79" ht="19.5" customHeight="1">
      <c r="R79" s="273"/>
    </row>
    <row r="80" ht="19.5" customHeight="1">
      <c r="R80" s="274"/>
    </row>
    <row r="81" ht="19.5" customHeight="1">
      <c r="R81" s="275"/>
    </row>
    <row r="82" ht="19.5" customHeight="1">
      <c r="R82" s="273"/>
    </row>
    <row r="83" ht="19.5" customHeight="1">
      <c r="R83" s="274"/>
    </row>
    <row r="84" spans="1:18" s="174" customFormat="1" ht="19.5" customHeight="1">
      <c r="A84" s="362" t="s">
        <v>138</v>
      </c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O84" s="238"/>
      <c r="P84" s="362" t="s">
        <v>139</v>
      </c>
      <c r="Q84" s="362"/>
      <c r="R84" s="275"/>
    </row>
    <row r="85" spans="1:18" s="174" customFormat="1" ht="19.5" customHeight="1">
      <c r="A85" s="362" t="s">
        <v>140</v>
      </c>
      <c r="B85" s="362"/>
      <c r="C85" s="362"/>
      <c r="D85" s="362"/>
      <c r="E85" s="362"/>
      <c r="F85" s="362"/>
      <c r="G85" s="362"/>
      <c r="H85" s="362"/>
      <c r="I85" s="362"/>
      <c r="J85" s="362"/>
      <c r="K85" s="362"/>
      <c r="O85" s="238"/>
      <c r="P85" s="362" t="s">
        <v>141</v>
      </c>
      <c r="Q85" s="362"/>
      <c r="R85" s="275"/>
    </row>
    <row r="86" spans="1:18" s="174" customFormat="1" ht="19.5" customHeight="1">
      <c r="A86" s="362" t="s">
        <v>142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O86" s="238"/>
      <c r="P86" s="238"/>
      <c r="Q86" s="238"/>
      <c r="R86" s="274"/>
    </row>
    <row r="87" ht="19.5" customHeight="1">
      <c r="R87" s="275"/>
    </row>
    <row r="88" ht="19.5" customHeight="1">
      <c r="R88" s="163"/>
    </row>
    <row r="89" ht="19.5" customHeight="1">
      <c r="R89" s="159"/>
    </row>
    <row r="90" ht="19.5" customHeight="1">
      <c r="R90" s="278"/>
    </row>
    <row r="91" ht="19.5" customHeight="1">
      <c r="R91" s="278"/>
    </row>
    <row r="92" ht="19.5" customHeight="1">
      <c r="R92" s="278"/>
    </row>
    <row r="93" ht="19.5" customHeight="1">
      <c r="R93" s="165"/>
    </row>
    <row r="94" ht="19.5" customHeight="1">
      <c r="R94" s="278"/>
    </row>
    <row r="95" ht="19.5" customHeight="1">
      <c r="R95" s="279"/>
    </row>
    <row r="96" ht="19.5" customHeight="1">
      <c r="R96" s="277"/>
    </row>
    <row r="97" ht="19.5" customHeight="1">
      <c r="R97" s="276"/>
    </row>
    <row r="98" ht="19.5" customHeight="1">
      <c r="R98" s="276"/>
    </row>
    <row r="99" ht="19.5" customHeight="1">
      <c r="R99" s="277"/>
    </row>
    <row r="100" ht="19.5" customHeight="1">
      <c r="R100" s="276"/>
    </row>
    <row r="101" ht="19.5" customHeight="1">
      <c r="R101" s="276"/>
    </row>
    <row r="102" ht="19.5" customHeight="1">
      <c r="R102" s="277"/>
    </row>
    <row r="103" ht="19.5" customHeight="1">
      <c r="R103" s="276"/>
    </row>
    <row r="104" ht="19.5" customHeight="1">
      <c r="R104" s="276"/>
    </row>
    <row r="105" ht="19.5" customHeight="1">
      <c r="R105" s="276"/>
    </row>
    <row r="106" ht="19.5" customHeight="1">
      <c r="R106" s="270"/>
    </row>
    <row r="107" ht="19.5" customHeight="1">
      <c r="R107" s="271"/>
    </row>
    <row r="108" ht="19.5" customHeight="1">
      <c r="R108" s="271"/>
    </row>
    <row r="109" ht="19.5" customHeight="1">
      <c r="R109" s="271"/>
    </row>
    <row r="110" ht="19.5" customHeight="1">
      <c r="R110" s="272"/>
    </row>
    <row r="111" ht="19.5" customHeight="1">
      <c r="R111" s="271"/>
    </row>
    <row r="112" ht="19.5" customHeight="1">
      <c r="R112" s="273"/>
    </row>
    <row r="113" ht="19.5" customHeight="1">
      <c r="R113" s="274"/>
    </row>
    <row r="114" ht="19.5" customHeight="1">
      <c r="R114" s="275"/>
    </row>
    <row r="115" ht="19.5" customHeight="1">
      <c r="R115" s="275"/>
    </row>
    <row r="116" ht="19.5" customHeight="1">
      <c r="R116" s="274"/>
    </row>
    <row r="117" ht="19.5" customHeight="1">
      <c r="R117" s="275"/>
    </row>
    <row r="118" ht="19.5" customHeight="1">
      <c r="R118" s="275"/>
    </row>
    <row r="119" ht="19.5" customHeight="1">
      <c r="R119" s="275"/>
    </row>
    <row r="120" ht="19.5" customHeight="1">
      <c r="R120" s="275"/>
    </row>
    <row r="121" ht="19.5" customHeight="1">
      <c r="R121" s="275"/>
    </row>
    <row r="122" ht="19.5" customHeight="1">
      <c r="R122" s="277"/>
    </row>
    <row r="123" ht="19.5" customHeight="1">
      <c r="R123" s="276"/>
    </row>
    <row r="124" ht="19.5" customHeight="1">
      <c r="R124" s="273"/>
    </row>
    <row r="125" ht="19.5" customHeight="1">
      <c r="R125" s="274"/>
    </row>
    <row r="126" ht="19.5" customHeight="1">
      <c r="R126" s="275"/>
    </row>
    <row r="127" ht="19.5" customHeight="1">
      <c r="R127" s="274"/>
    </row>
    <row r="128" ht="19.5" customHeight="1">
      <c r="R128" s="275"/>
    </row>
    <row r="129" ht="19.5" customHeight="1">
      <c r="R129" s="273"/>
    </row>
    <row r="130" ht="19.5" customHeight="1">
      <c r="R130" s="274"/>
    </row>
    <row r="131" ht="19.5" customHeight="1">
      <c r="R131" s="275"/>
    </row>
    <row r="132" ht="19.5" customHeight="1">
      <c r="R132" s="274"/>
    </row>
    <row r="133" ht="19.5" customHeight="1">
      <c r="R133" s="275"/>
    </row>
    <row r="134" ht="19.5" customHeight="1">
      <c r="R134" s="273"/>
    </row>
    <row r="135" ht="19.5" customHeight="1">
      <c r="R135" s="274"/>
    </row>
    <row r="136" ht="19.5" customHeight="1">
      <c r="R136" s="275"/>
    </row>
    <row r="137" ht="19.5" customHeight="1">
      <c r="R137" s="273"/>
    </row>
    <row r="138" ht="19.5" customHeight="1">
      <c r="R138" s="274"/>
    </row>
    <row r="139" ht="19.5" customHeight="1">
      <c r="R139" s="275"/>
    </row>
    <row r="140" ht="19.5" customHeight="1">
      <c r="R140" s="163"/>
    </row>
    <row r="141" ht="19.5" customHeight="1">
      <c r="R141" s="270"/>
    </row>
    <row r="142" ht="19.5" customHeight="1">
      <c r="R142" s="271"/>
    </row>
    <row r="143" ht="19.5" customHeight="1">
      <c r="R143" s="271"/>
    </row>
    <row r="144" ht="19.5" customHeight="1">
      <c r="R144" s="271"/>
    </row>
    <row r="145" ht="19.5" customHeight="1">
      <c r="R145" s="272"/>
    </row>
    <row r="146" ht="19.5" customHeight="1">
      <c r="R146" s="271"/>
    </row>
    <row r="147" ht="19.5" customHeight="1">
      <c r="R147" s="273"/>
    </row>
    <row r="148" ht="19.5" customHeight="1">
      <c r="R148" s="274"/>
    </row>
    <row r="149" ht="19.5" customHeight="1">
      <c r="R149" s="275"/>
    </row>
    <row r="150" ht="19.5" customHeight="1">
      <c r="R150" s="275"/>
    </row>
    <row r="151" ht="19.5" customHeight="1">
      <c r="R151" s="276"/>
    </row>
    <row r="152" ht="19.5" customHeight="1">
      <c r="R152" s="275"/>
    </row>
    <row r="153" ht="19.5" customHeight="1">
      <c r="R153" s="163"/>
    </row>
    <row r="154" ht="19.5" customHeight="1">
      <c r="R154" s="270"/>
    </row>
    <row r="155" ht="19.5" customHeight="1">
      <c r="R155" s="271"/>
    </row>
    <row r="156" ht="19.5" customHeight="1">
      <c r="R156" s="271"/>
    </row>
    <row r="157" ht="19.5" customHeight="1">
      <c r="R157" s="280"/>
    </row>
    <row r="158" ht="19.5" customHeight="1">
      <c r="R158" s="272"/>
    </row>
    <row r="159" ht="19.5" customHeight="1">
      <c r="R159" s="271"/>
    </row>
    <row r="160" ht="19.5" customHeight="1">
      <c r="R160" s="273"/>
    </row>
    <row r="161" ht="19.5" customHeight="1">
      <c r="R161" s="274"/>
    </row>
    <row r="162" ht="19.5" customHeight="1">
      <c r="R162" s="276"/>
    </row>
    <row r="163" ht="19.5" customHeight="1">
      <c r="R163" s="275"/>
    </row>
    <row r="164" ht="19.5" customHeight="1">
      <c r="R164" s="274"/>
    </row>
    <row r="165" ht="19.5" customHeight="1">
      <c r="R165" s="275"/>
    </row>
    <row r="166" ht="19.5" customHeight="1">
      <c r="R166" s="275"/>
    </row>
    <row r="167" ht="19.5" customHeight="1">
      <c r="R167" s="275"/>
    </row>
    <row r="168" ht="19.5" customHeight="1">
      <c r="R168" s="275"/>
    </row>
    <row r="169" ht="19.5" customHeight="1">
      <c r="R169" s="275"/>
    </row>
    <row r="170" spans="14:18" ht="19.5" customHeight="1">
      <c r="N170" s="164"/>
      <c r="O170" s="162"/>
      <c r="P170" s="162"/>
      <c r="Q170" s="162"/>
      <c r="R170" s="163"/>
    </row>
    <row r="171" spans="14:18" ht="19.5" customHeight="1">
      <c r="N171" s="164"/>
      <c r="O171" s="162"/>
      <c r="P171" s="162"/>
      <c r="Q171" s="162"/>
      <c r="R171" s="270"/>
    </row>
    <row r="172" spans="14:18" ht="19.5" customHeight="1">
      <c r="N172" s="164"/>
      <c r="O172" s="162"/>
      <c r="P172" s="162"/>
      <c r="Q172" s="162"/>
      <c r="R172" s="271"/>
    </row>
    <row r="173" spans="14:18" ht="19.5" customHeight="1">
      <c r="N173" s="164"/>
      <c r="O173" s="162"/>
      <c r="P173" s="162"/>
      <c r="Q173" s="162"/>
      <c r="R173" s="271"/>
    </row>
    <row r="174" spans="14:18" ht="19.5" customHeight="1">
      <c r="N174" s="164"/>
      <c r="O174" s="162"/>
      <c r="P174" s="162"/>
      <c r="Q174" s="162"/>
      <c r="R174" s="271"/>
    </row>
    <row r="175" spans="14:18" ht="19.5" customHeight="1">
      <c r="N175" s="164"/>
      <c r="O175" s="162"/>
      <c r="P175" s="162"/>
      <c r="Q175" s="162"/>
      <c r="R175" s="272"/>
    </row>
    <row r="176" spans="14:18" ht="19.5" customHeight="1">
      <c r="N176" s="164"/>
      <c r="O176" s="162"/>
      <c r="P176" s="162"/>
      <c r="Q176" s="162"/>
      <c r="R176" s="271"/>
    </row>
    <row r="177" spans="14:18" ht="19.5" customHeight="1">
      <c r="N177" s="164"/>
      <c r="O177" s="162"/>
      <c r="P177" s="162"/>
      <c r="Q177" s="162"/>
      <c r="R177" s="273"/>
    </row>
    <row r="178" spans="14:18" ht="19.5" customHeight="1">
      <c r="N178" s="164"/>
      <c r="O178" s="162"/>
      <c r="P178" s="162"/>
      <c r="Q178" s="162"/>
      <c r="R178" s="274"/>
    </row>
    <row r="179" spans="14:18" ht="19.5" customHeight="1">
      <c r="N179" s="164"/>
      <c r="O179" s="162"/>
      <c r="P179" s="162"/>
      <c r="Q179" s="162"/>
      <c r="R179" s="275"/>
    </row>
    <row r="180" spans="14:18" ht="19.5" customHeight="1">
      <c r="N180" s="164"/>
      <c r="O180" s="162"/>
      <c r="P180" s="162"/>
      <c r="Q180" s="162"/>
      <c r="R180" s="270"/>
    </row>
    <row r="181" spans="14:18" ht="19.5" customHeight="1">
      <c r="N181" s="164"/>
      <c r="O181" s="162"/>
      <c r="P181" s="162"/>
      <c r="Q181" s="162"/>
      <c r="R181" s="271"/>
    </row>
    <row r="182" spans="14:18" ht="19.5" customHeight="1">
      <c r="N182" s="164"/>
      <c r="O182" s="162"/>
      <c r="P182" s="162"/>
      <c r="Q182" s="162"/>
      <c r="R182" s="271"/>
    </row>
    <row r="183" spans="14:18" ht="19.5" customHeight="1">
      <c r="N183" s="164"/>
      <c r="O183" s="162"/>
      <c r="P183" s="162"/>
      <c r="Q183" s="162"/>
      <c r="R183" s="163"/>
    </row>
    <row r="184" spans="14:18" ht="19.5" customHeight="1">
      <c r="N184" s="164"/>
      <c r="O184" s="162"/>
      <c r="P184" s="162"/>
      <c r="Q184" s="162"/>
      <c r="R184" s="270"/>
    </row>
    <row r="185" spans="14:18" ht="19.5" customHeight="1">
      <c r="N185" s="164"/>
      <c r="O185" s="162"/>
      <c r="P185" s="162"/>
      <c r="Q185" s="162"/>
      <c r="R185" s="271"/>
    </row>
    <row r="186" spans="14:18" ht="19.5" customHeight="1">
      <c r="N186" s="164"/>
      <c r="O186" s="162"/>
      <c r="P186" s="162"/>
      <c r="Q186" s="162"/>
      <c r="R186" s="163"/>
    </row>
    <row r="187" spans="14:18" ht="19.5" customHeight="1">
      <c r="N187" s="164"/>
      <c r="O187" s="162"/>
      <c r="P187" s="162"/>
      <c r="Q187" s="162"/>
      <c r="R187" s="270"/>
    </row>
    <row r="188" spans="14:18" ht="19.5" customHeight="1">
      <c r="N188" s="164"/>
      <c r="O188" s="162"/>
      <c r="P188" s="162"/>
      <c r="Q188" s="162"/>
      <c r="R188" s="271"/>
    </row>
    <row r="189" spans="14:18" ht="19.5" customHeight="1">
      <c r="N189" s="164"/>
      <c r="O189" s="162"/>
      <c r="P189" s="162"/>
      <c r="Q189" s="162"/>
      <c r="R189" s="271"/>
    </row>
    <row r="190" spans="14:18" ht="12.75">
      <c r="N190" s="164"/>
      <c r="O190" s="162"/>
      <c r="P190" s="162"/>
      <c r="Q190" s="162"/>
      <c r="R190" s="271"/>
    </row>
    <row r="191" spans="14:18" ht="12.75">
      <c r="N191" s="164"/>
      <c r="O191" s="162"/>
      <c r="P191" s="162"/>
      <c r="Q191" s="162"/>
      <c r="R191" s="272"/>
    </row>
    <row r="192" spans="14:18" ht="12.75">
      <c r="N192" s="164"/>
      <c r="O192" s="162"/>
      <c r="P192" s="162"/>
      <c r="Q192" s="162"/>
      <c r="R192" s="271"/>
    </row>
    <row r="193" spans="14:18" ht="12.75">
      <c r="N193" s="164"/>
      <c r="O193" s="162"/>
      <c r="P193" s="162"/>
      <c r="Q193" s="162"/>
      <c r="R193" s="273"/>
    </row>
    <row r="194" spans="14:18" ht="12.75">
      <c r="N194" s="164"/>
      <c r="O194" s="162"/>
      <c r="P194" s="162"/>
      <c r="Q194" s="162"/>
      <c r="R194" s="274"/>
    </row>
    <row r="195" spans="14:18" ht="12.75">
      <c r="N195" s="164"/>
      <c r="O195" s="162"/>
      <c r="P195" s="162"/>
      <c r="Q195" s="162"/>
      <c r="R195" s="164"/>
    </row>
    <row r="196" ht="12.75">
      <c r="R196" s="164"/>
    </row>
    <row r="197" ht="12.75">
      <c r="R197" s="164"/>
    </row>
    <row r="198" ht="12.75">
      <c r="R198" s="164"/>
    </row>
    <row r="199" ht="12.75">
      <c r="R199" s="164"/>
    </row>
    <row r="200" ht="12.75">
      <c r="R200" s="164"/>
    </row>
    <row r="201" ht="12.75">
      <c r="R201" s="164"/>
    </row>
    <row r="202" ht="12.75">
      <c r="R202" s="164"/>
    </row>
    <row r="203" ht="12.75">
      <c r="R203" s="164"/>
    </row>
    <row r="204" ht="12.75">
      <c r="R204" s="164"/>
    </row>
    <row r="205" ht="12.75">
      <c r="R205" s="164"/>
    </row>
    <row r="206" ht="12.75">
      <c r="R206" s="164"/>
    </row>
    <row r="207" ht="12.75">
      <c r="R207" s="164"/>
    </row>
    <row r="208" ht="12.75">
      <c r="R208" s="164"/>
    </row>
    <row r="209" ht="12.75">
      <c r="R209" s="164"/>
    </row>
    <row r="210" ht="12.75">
      <c r="R210" s="164"/>
    </row>
    <row r="211" ht="12.75">
      <c r="R211" s="164"/>
    </row>
    <row r="212" ht="12.75">
      <c r="R212" s="164"/>
    </row>
    <row r="213" ht="12.75">
      <c r="R213" s="164"/>
    </row>
    <row r="214" ht="12.75">
      <c r="R214" s="164"/>
    </row>
  </sheetData>
  <sheetProtection/>
  <mergeCells count="41">
    <mergeCell ref="A86:K86"/>
    <mergeCell ref="A73:N73"/>
    <mergeCell ref="A74:N74"/>
    <mergeCell ref="A75:N75"/>
    <mergeCell ref="A84:K84"/>
    <mergeCell ref="P84:Q84"/>
    <mergeCell ref="A85:K85"/>
    <mergeCell ref="P85:Q85"/>
    <mergeCell ref="AW7:AX8"/>
    <mergeCell ref="AZ7:BA8"/>
    <mergeCell ref="O8:O9"/>
    <mergeCell ref="P8:P9"/>
    <mergeCell ref="Q8:Q9"/>
    <mergeCell ref="R8:R9"/>
    <mergeCell ref="AK7:AL8"/>
    <mergeCell ref="AN7:AN9"/>
    <mergeCell ref="AO7:AO9"/>
    <mergeCell ref="AP7:AP9"/>
    <mergeCell ref="AQ7:AR8"/>
    <mergeCell ref="AT7:AU8"/>
    <mergeCell ref="AA7:AA9"/>
    <mergeCell ref="AB7:AC8"/>
    <mergeCell ref="AE7:AF8"/>
    <mergeCell ref="AH7:AH9"/>
    <mergeCell ref="AI7:AI9"/>
    <mergeCell ref="AJ7:AJ9"/>
    <mergeCell ref="S7:S9"/>
    <mergeCell ref="T7:T9"/>
    <mergeCell ref="U7:U9"/>
    <mergeCell ref="V7:W8"/>
    <mergeCell ref="Y7:Y9"/>
    <mergeCell ref="Z7:Z9"/>
    <mergeCell ref="A1:Q1"/>
    <mergeCell ref="A2:Q2"/>
    <mergeCell ref="A3:Q3"/>
    <mergeCell ref="A6:Q6"/>
    <mergeCell ref="A7:D8"/>
    <mergeCell ref="E7:H8"/>
    <mergeCell ref="I7:I9"/>
    <mergeCell ref="J7:M8"/>
    <mergeCell ref="P7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80"/>
  <sheetViews>
    <sheetView zoomScalePageLayoutView="0" workbookViewId="0" topLeftCell="A21">
      <selection activeCell="J35" sqref="J35"/>
    </sheetView>
  </sheetViews>
  <sheetFormatPr defaultColWidth="9.140625" defaultRowHeight="12.75"/>
  <cols>
    <col min="1" max="13" width="3.7109375" style="154" customWidth="1"/>
    <col min="14" max="14" width="36.8515625" style="154" customWidth="1"/>
    <col min="15" max="15" width="14.140625" style="153" hidden="1" customWidth="1"/>
    <col min="16" max="17" width="15.28125" style="153" hidden="1" customWidth="1"/>
    <col min="18" max="18" width="14.8515625" style="154" customWidth="1"/>
    <col min="19" max="19" width="7.57421875" style="154" customWidth="1"/>
    <col min="20" max="20" width="14.421875" style="154" customWidth="1"/>
    <col min="21" max="21" width="13.140625" style="154" customWidth="1"/>
    <col min="22" max="22" width="11.57421875" style="154" customWidth="1"/>
    <col min="23" max="23" width="0.13671875" style="154" customWidth="1"/>
    <col min="24" max="24" width="3.421875" style="154" customWidth="1"/>
    <col min="25" max="25" width="13.7109375" style="154" customWidth="1"/>
    <col min="26" max="26" width="14.00390625" style="154" customWidth="1"/>
    <col min="27" max="27" width="14.140625" style="154" customWidth="1"/>
    <col min="28" max="28" width="12.57421875" style="154" customWidth="1"/>
    <col min="29" max="29" width="5.28125" style="154" customWidth="1"/>
    <col min="30" max="30" width="2.421875" style="154" customWidth="1"/>
    <col min="31" max="31" width="13.7109375" style="154" customWidth="1"/>
    <col min="32" max="32" width="0.2890625" style="154" customWidth="1"/>
    <col min="33" max="33" width="3.8515625" style="154" customWidth="1"/>
    <col min="34" max="34" width="13.00390625" style="154" customWidth="1"/>
    <col min="35" max="35" width="15.00390625" style="154" customWidth="1"/>
    <col min="36" max="36" width="12.7109375" style="154" customWidth="1"/>
    <col min="37" max="37" width="13.8515625" style="154" customWidth="1"/>
    <col min="38" max="39" width="5.00390625" style="154" customWidth="1"/>
    <col min="40" max="40" width="13.28125" style="154" customWidth="1"/>
    <col min="41" max="41" width="12.7109375" style="154" customWidth="1"/>
    <col min="42" max="42" width="15.00390625" style="154" customWidth="1"/>
    <col min="43" max="43" width="11.421875" style="154" customWidth="1"/>
    <col min="44" max="44" width="5.8515625" style="154" customWidth="1"/>
    <col min="45" max="45" width="3.57421875" style="154" customWidth="1"/>
    <col min="46" max="46" width="12.8515625" style="154" customWidth="1"/>
    <col min="47" max="47" width="6.00390625" style="154" customWidth="1"/>
    <col min="48" max="48" width="3.00390625" style="154" customWidth="1"/>
    <col min="49" max="49" width="12.8515625" style="154" customWidth="1"/>
    <col min="50" max="50" width="7.28125" style="154" customWidth="1"/>
    <col min="51" max="51" width="4.00390625" style="154" customWidth="1"/>
    <col min="52" max="52" width="13.57421875" style="154" hidden="1" customWidth="1"/>
    <col min="53" max="53" width="11.8515625" style="154" hidden="1" customWidth="1"/>
    <col min="54" max="54" width="15.140625" style="154" hidden="1" customWidth="1"/>
    <col min="55" max="55" width="0" style="154" hidden="1" customWidth="1"/>
    <col min="56" max="16384" width="9.140625" style="154" customWidth="1"/>
  </cols>
  <sheetData>
    <row r="1" spans="1:17" s="186" customFormat="1" ht="18.75" customHeight="1">
      <c r="A1" s="372" t="s">
        <v>89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7" s="186" customFormat="1" ht="18.75" customHeight="1">
      <c r="A2" s="372" t="s">
        <v>160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s="186" customFormat="1" ht="18.75" customHeight="1">
      <c r="A3" s="373" t="s">
        <v>90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</row>
    <row r="4" spans="1:17" s="155" customFormat="1" ht="12.75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87"/>
      <c r="P4" s="187"/>
      <c r="Q4" s="187"/>
    </row>
    <row r="5" spans="1:49" ht="31.5" customHeight="1" hidden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88"/>
      <c r="P5" s="188"/>
      <c r="Q5" s="54"/>
      <c r="AU5" s="164"/>
      <c r="AV5" s="163"/>
      <c r="AW5" s="164"/>
    </row>
    <row r="6" spans="1:48" s="157" customFormat="1" ht="15.75" customHeight="1" thickBot="1">
      <c r="A6" s="313" t="s">
        <v>59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5"/>
      <c r="AU6" s="310"/>
      <c r="AV6" s="309"/>
    </row>
    <row r="7" spans="1:53" ht="41.25" customHeight="1" thickBot="1">
      <c r="A7" s="316" t="s">
        <v>91</v>
      </c>
      <c r="B7" s="374"/>
      <c r="C7" s="374"/>
      <c r="D7" s="375"/>
      <c r="E7" s="316" t="s">
        <v>92</v>
      </c>
      <c r="F7" s="374"/>
      <c r="G7" s="374"/>
      <c r="H7" s="375"/>
      <c r="I7" s="331" t="s">
        <v>53</v>
      </c>
      <c r="J7" s="316" t="s">
        <v>88</v>
      </c>
      <c r="K7" s="374"/>
      <c r="L7" s="374"/>
      <c r="M7" s="375"/>
      <c r="N7" s="113" t="s">
        <v>1</v>
      </c>
      <c r="O7" s="64" t="s">
        <v>58</v>
      </c>
      <c r="P7" s="343" t="s">
        <v>62</v>
      </c>
      <c r="Q7" s="344"/>
      <c r="R7" s="64" t="s">
        <v>146</v>
      </c>
      <c r="S7" s="349" t="s">
        <v>33</v>
      </c>
      <c r="T7" s="349" t="s">
        <v>34</v>
      </c>
      <c r="U7" s="352" t="s">
        <v>35</v>
      </c>
      <c r="V7" s="337" t="s">
        <v>46</v>
      </c>
      <c r="W7" s="355"/>
      <c r="X7" s="156"/>
      <c r="Y7" s="349" t="s">
        <v>36</v>
      </c>
      <c r="Z7" s="349" t="s">
        <v>37</v>
      </c>
      <c r="AA7" s="352" t="s">
        <v>38</v>
      </c>
      <c r="AB7" s="337" t="s">
        <v>47</v>
      </c>
      <c r="AC7" s="355"/>
      <c r="AD7" s="156"/>
      <c r="AE7" s="337" t="s">
        <v>50</v>
      </c>
      <c r="AF7" s="355"/>
      <c r="AG7" s="156"/>
      <c r="AH7" s="349" t="s">
        <v>39</v>
      </c>
      <c r="AI7" s="349" t="s">
        <v>40</v>
      </c>
      <c r="AJ7" s="352" t="s">
        <v>41</v>
      </c>
      <c r="AK7" s="337" t="s">
        <v>48</v>
      </c>
      <c r="AL7" s="355"/>
      <c r="AM7" s="156"/>
      <c r="AN7" s="349" t="s">
        <v>42</v>
      </c>
      <c r="AO7" s="349" t="s">
        <v>43</v>
      </c>
      <c r="AP7" s="352" t="s">
        <v>44</v>
      </c>
      <c r="AQ7" s="337" t="s">
        <v>49</v>
      </c>
      <c r="AR7" s="355"/>
      <c r="AS7" s="156"/>
      <c r="AT7" s="337" t="s">
        <v>51</v>
      </c>
      <c r="AU7" s="355"/>
      <c r="AV7" s="191"/>
      <c r="AW7" s="337" t="s">
        <v>13</v>
      </c>
      <c r="AX7" s="355"/>
      <c r="AY7" s="156"/>
      <c r="AZ7" s="337" t="s">
        <v>60</v>
      </c>
      <c r="BA7" s="355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41"/>
      <c r="J8" s="376"/>
      <c r="K8" s="377"/>
      <c r="L8" s="377"/>
      <c r="M8" s="378"/>
      <c r="N8" s="114"/>
      <c r="O8" s="325" t="s">
        <v>75</v>
      </c>
      <c r="P8" s="325" t="s">
        <v>77</v>
      </c>
      <c r="Q8" s="325" t="s">
        <v>147</v>
      </c>
      <c r="R8" s="325" t="s">
        <v>75</v>
      </c>
      <c r="S8" s="350"/>
      <c r="T8" s="350"/>
      <c r="U8" s="353"/>
      <c r="V8" s="356"/>
      <c r="W8" s="357"/>
      <c r="X8" s="156"/>
      <c r="Y8" s="350"/>
      <c r="Z8" s="350"/>
      <c r="AA8" s="353"/>
      <c r="AB8" s="358"/>
      <c r="AC8" s="357"/>
      <c r="AD8" s="156"/>
      <c r="AE8" s="360"/>
      <c r="AF8" s="361"/>
      <c r="AG8" s="156"/>
      <c r="AH8" s="350"/>
      <c r="AI8" s="350"/>
      <c r="AJ8" s="353"/>
      <c r="AK8" s="360"/>
      <c r="AL8" s="361"/>
      <c r="AM8" s="156"/>
      <c r="AN8" s="350"/>
      <c r="AO8" s="350"/>
      <c r="AP8" s="353"/>
      <c r="AQ8" s="358"/>
      <c r="AR8" s="357"/>
      <c r="AS8" s="156"/>
      <c r="AT8" s="360"/>
      <c r="AU8" s="361"/>
      <c r="AV8" s="244"/>
      <c r="AW8" s="358"/>
      <c r="AX8" s="357"/>
      <c r="AY8" s="156"/>
      <c r="AZ8" s="356"/>
      <c r="BA8" s="357"/>
    </row>
    <row r="9" spans="1:53" s="157" customFormat="1" ht="19.5" customHeight="1" thickBot="1">
      <c r="A9" s="87" t="s">
        <v>2</v>
      </c>
      <c r="B9" s="89" t="s">
        <v>3</v>
      </c>
      <c r="C9" s="89" t="s">
        <v>4</v>
      </c>
      <c r="D9" s="88" t="s">
        <v>5</v>
      </c>
      <c r="E9" s="90" t="s">
        <v>2</v>
      </c>
      <c r="F9" s="91" t="s">
        <v>3</v>
      </c>
      <c r="G9" s="92" t="s">
        <v>4</v>
      </c>
      <c r="H9" s="93" t="s">
        <v>5</v>
      </c>
      <c r="I9" s="342"/>
      <c r="J9" s="87" t="s">
        <v>2</v>
      </c>
      <c r="K9" s="89" t="s">
        <v>3</v>
      </c>
      <c r="L9" s="89" t="s">
        <v>4</v>
      </c>
      <c r="M9" s="88" t="s">
        <v>5</v>
      </c>
      <c r="N9" s="115"/>
      <c r="O9" s="359"/>
      <c r="P9" s="359"/>
      <c r="Q9" s="359"/>
      <c r="R9" s="359"/>
      <c r="S9" s="351"/>
      <c r="T9" s="351"/>
      <c r="U9" s="354"/>
      <c r="V9" s="269" t="s">
        <v>45</v>
      </c>
      <c r="W9" s="239" t="s">
        <v>56</v>
      </c>
      <c r="X9" s="156"/>
      <c r="Y9" s="351"/>
      <c r="Z9" s="351"/>
      <c r="AA9" s="354"/>
      <c r="AB9" s="51" t="s">
        <v>45</v>
      </c>
      <c r="AC9" s="239" t="s">
        <v>56</v>
      </c>
      <c r="AD9" s="156"/>
      <c r="AE9" s="51" t="s">
        <v>45</v>
      </c>
      <c r="AF9" s="239" t="s">
        <v>56</v>
      </c>
      <c r="AG9" s="156"/>
      <c r="AH9" s="350"/>
      <c r="AI9" s="350"/>
      <c r="AJ9" s="353"/>
      <c r="AK9" s="51" t="s">
        <v>45</v>
      </c>
      <c r="AL9" s="239" t="s">
        <v>56</v>
      </c>
      <c r="AM9" s="156"/>
      <c r="AN9" s="351"/>
      <c r="AO9" s="351"/>
      <c r="AP9" s="353"/>
      <c r="AQ9" s="51" t="s">
        <v>45</v>
      </c>
      <c r="AR9" s="239" t="s">
        <v>56</v>
      </c>
      <c r="AS9" s="156"/>
      <c r="AT9" s="51" t="s">
        <v>45</v>
      </c>
      <c r="AU9" s="239" t="s">
        <v>56</v>
      </c>
      <c r="AV9" s="246"/>
      <c r="AW9" s="51" t="s">
        <v>45</v>
      </c>
      <c r="AX9" s="239" t="s">
        <v>56</v>
      </c>
      <c r="AY9" s="156"/>
      <c r="AZ9" s="269" t="s">
        <v>45</v>
      </c>
      <c r="BA9" s="239" t="s">
        <v>56</v>
      </c>
    </row>
    <row r="10" spans="1:55" s="9" customFormat="1" ht="25.5" customHeight="1">
      <c r="A10" s="31">
        <v>38</v>
      </c>
      <c r="B10" s="32"/>
      <c r="C10" s="32"/>
      <c r="D10" s="33"/>
      <c r="E10" s="34"/>
      <c r="F10" s="32"/>
      <c r="G10" s="35"/>
      <c r="H10" s="36"/>
      <c r="I10" s="37"/>
      <c r="J10" s="34"/>
      <c r="K10" s="32"/>
      <c r="L10" s="32"/>
      <c r="M10" s="33"/>
      <c r="N10" s="38" t="s">
        <v>6</v>
      </c>
      <c r="O10" s="189" t="e">
        <f aca="true" t="shared" si="0" ref="O10:X12">O11</f>
        <v>#REF!</v>
      </c>
      <c r="P10" s="189" t="e">
        <f t="shared" si="0"/>
        <v>#REF!</v>
      </c>
      <c r="Q10" s="189" t="e">
        <f t="shared" si="0"/>
        <v>#REF!</v>
      </c>
      <c r="R10" s="189">
        <f t="shared" si="0"/>
        <v>15800000</v>
      </c>
      <c r="S10" s="189">
        <f t="shared" si="0"/>
        <v>0</v>
      </c>
      <c r="T10" s="189">
        <f t="shared" si="0"/>
        <v>205000</v>
      </c>
      <c r="U10" s="189">
        <f t="shared" si="0"/>
        <v>3335000</v>
      </c>
      <c r="V10" s="189">
        <f>S10+T10+U10</f>
        <v>3540000</v>
      </c>
      <c r="W10" s="41">
        <f>V10/(R10/100)</f>
        <v>22.40506329113924</v>
      </c>
      <c r="X10" s="156"/>
      <c r="Y10" s="189">
        <f aca="true" t="shared" si="1" ref="Y10:AG12">Y11</f>
        <v>821000</v>
      </c>
      <c r="Z10" s="189">
        <f t="shared" si="1"/>
        <v>821000</v>
      </c>
      <c r="AA10" s="189">
        <f t="shared" si="1"/>
        <v>821000</v>
      </c>
      <c r="AB10" s="41">
        <f>Y10+Z10+AA10</f>
        <v>2463000</v>
      </c>
      <c r="AC10" s="240">
        <f>AB10/(R10/100)</f>
        <v>15.58860759493671</v>
      </c>
      <c r="AD10" s="156"/>
      <c r="AE10" s="41">
        <f>V10+AB10</f>
        <v>6003000</v>
      </c>
      <c r="AF10" s="240">
        <f>AE10/(R10/100)</f>
        <v>37.99367088607595</v>
      </c>
      <c r="AG10" s="156"/>
      <c r="AH10" s="189">
        <f aca="true" t="shared" si="2" ref="AH10:AM12">AH11</f>
        <v>1896000</v>
      </c>
      <c r="AI10" s="189">
        <f t="shared" si="2"/>
        <v>1896000</v>
      </c>
      <c r="AJ10" s="189">
        <f t="shared" si="2"/>
        <v>2054000</v>
      </c>
      <c r="AK10" s="41">
        <f>AH10+AI10+AJ10</f>
        <v>5846000</v>
      </c>
      <c r="AL10" s="240">
        <f>AK10/(R10/100)</f>
        <v>37</v>
      </c>
      <c r="AM10" s="156"/>
      <c r="AN10" s="189">
        <f aca="true" t="shared" si="3" ref="AN10:AX12">AN11</f>
        <v>1264000</v>
      </c>
      <c r="AO10" s="189">
        <f t="shared" si="3"/>
        <v>1264000</v>
      </c>
      <c r="AP10" s="189">
        <f t="shared" si="3"/>
        <v>1423000</v>
      </c>
      <c r="AQ10" s="41">
        <f>AN10+AO10+AP10</f>
        <v>3951000</v>
      </c>
      <c r="AR10" s="240">
        <f>AQ10/(R10/100)</f>
        <v>25.00632911392405</v>
      </c>
      <c r="AS10" s="156"/>
      <c r="AT10" s="189">
        <f>AK10+AQ10</f>
        <v>9797000</v>
      </c>
      <c r="AU10" s="189">
        <f>AT10/(R10/100)</f>
        <v>62.00632911392405</v>
      </c>
      <c r="AV10" s="242"/>
      <c r="AW10" s="41">
        <f>AE10+AT10</f>
        <v>15800000</v>
      </c>
      <c r="AX10" s="240">
        <f>AW10/(R10/100)</f>
        <v>100</v>
      </c>
      <c r="AY10" s="156"/>
      <c r="AZ10" s="41">
        <f>R10-AW10</f>
        <v>0</v>
      </c>
      <c r="BA10" s="240">
        <f>AW10/(R10/100)</f>
        <v>100</v>
      </c>
      <c r="BB10" s="41">
        <f>AW10-AZ10</f>
        <v>15800000</v>
      </c>
      <c r="BC10" s="240"/>
    </row>
    <row r="11" spans="1:55" s="9" customFormat="1" ht="25.5" customHeight="1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39" t="s">
        <v>7</v>
      </c>
      <c r="O11" s="190" t="e">
        <f t="shared" si="0"/>
        <v>#REF!</v>
      </c>
      <c r="P11" s="190" t="e">
        <f t="shared" si="0"/>
        <v>#REF!</v>
      </c>
      <c r="Q11" s="190" t="e">
        <f t="shared" si="0"/>
        <v>#REF!</v>
      </c>
      <c r="R11" s="190">
        <f t="shared" si="0"/>
        <v>15800000</v>
      </c>
      <c r="S11" s="190">
        <f t="shared" si="0"/>
        <v>0</v>
      </c>
      <c r="T11" s="190">
        <f t="shared" si="0"/>
        <v>205000</v>
      </c>
      <c r="U11" s="190">
        <f t="shared" si="0"/>
        <v>3335000</v>
      </c>
      <c r="V11" s="190">
        <f>S11+T11+U11</f>
        <v>3540000</v>
      </c>
      <c r="W11" s="47">
        <f>V11/(R11/100)</f>
        <v>22.40506329113924</v>
      </c>
      <c r="X11" s="156"/>
      <c r="Y11" s="190">
        <f t="shared" si="1"/>
        <v>821000</v>
      </c>
      <c r="Z11" s="190">
        <f t="shared" si="1"/>
        <v>821000</v>
      </c>
      <c r="AA11" s="190">
        <f t="shared" si="1"/>
        <v>821000</v>
      </c>
      <c r="AB11" s="47">
        <f>Y11+Z11+AA11</f>
        <v>2463000</v>
      </c>
      <c r="AC11" s="241">
        <f>AB11/(R11/100)</f>
        <v>15.58860759493671</v>
      </c>
      <c r="AD11" s="156"/>
      <c r="AE11" s="47">
        <f>V11+AB11</f>
        <v>6003000</v>
      </c>
      <c r="AF11" s="241">
        <f>AE11/(R11/100)</f>
        <v>37.99367088607595</v>
      </c>
      <c r="AG11" s="156"/>
      <c r="AH11" s="190">
        <f t="shared" si="2"/>
        <v>1896000</v>
      </c>
      <c r="AI11" s="190">
        <f t="shared" si="2"/>
        <v>1896000</v>
      </c>
      <c r="AJ11" s="190">
        <f t="shared" si="2"/>
        <v>2054000</v>
      </c>
      <c r="AK11" s="47">
        <f>AH11+AI11+AJ11</f>
        <v>5846000</v>
      </c>
      <c r="AL11" s="241">
        <f>AK11/(R11/100)</f>
        <v>37</v>
      </c>
      <c r="AM11" s="156"/>
      <c r="AN11" s="190">
        <f t="shared" si="3"/>
        <v>1264000</v>
      </c>
      <c r="AO11" s="190">
        <f t="shared" si="3"/>
        <v>1264000</v>
      </c>
      <c r="AP11" s="190">
        <f t="shared" si="3"/>
        <v>1423000</v>
      </c>
      <c r="AQ11" s="47">
        <f>AN11+AO11+AP11</f>
        <v>3951000</v>
      </c>
      <c r="AR11" s="241">
        <f>AQ11/(R11/100)</f>
        <v>25.00632911392405</v>
      </c>
      <c r="AS11" s="156"/>
      <c r="AT11" s="190">
        <f>AK11+AQ11</f>
        <v>9797000</v>
      </c>
      <c r="AU11" s="190">
        <f>AT11/(R11/100)</f>
        <v>62.00632911392405</v>
      </c>
      <c r="AV11" s="242"/>
      <c r="AW11" s="47">
        <f>AE11+AT11</f>
        <v>15800000</v>
      </c>
      <c r="AX11" s="241">
        <f>AW11/(R11/100)</f>
        <v>100</v>
      </c>
      <c r="AY11" s="156"/>
      <c r="AZ11" s="47">
        <f>R11-AW11</f>
        <v>0</v>
      </c>
      <c r="BA11" s="241">
        <f>AW11/(R11/100)</f>
        <v>100</v>
      </c>
      <c r="BB11" s="47">
        <f>AW11-AZ11</f>
        <v>15800000</v>
      </c>
      <c r="BC11" s="241"/>
    </row>
    <row r="12" spans="1:55" s="9" customFormat="1" ht="25.5" customHeight="1">
      <c r="A12" s="12"/>
      <c r="B12" s="3"/>
      <c r="C12" s="13" t="s">
        <v>29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0" t="s">
        <v>63</v>
      </c>
      <c r="O12" s="191" t="e">
        <f>#REF!+#REF!+#REF!+#REF!+O13</f>
        <v>#REF!</v>
      </c>
      <c r="P12" s="191" t="e">
        <f>#REF!+#REF!+#REF!+#REF!+P13</f>
        <v>#REF!</v>
      </c>
      <c r="Q12" s="191" t="e">
        <f>#REF!+#REF!+#REF!+#REF!+Q13</f>
        <v>#REF!</v>
      </c>
      <c r="R12" s="191">
        <f>R13</f>
        <v>15800000</v>
      </c>
      <c r="S12" s="191">
        <f t="shared" si="0"/>
        <v>0</v>
      </c>
      <c r="T12" s="191">
        <f t="shared" si="0"/>
        <v>205000</v>
      </c>
      <c r="U12" s="191">
        <f t="shared" si="0"/>
        <v>3335000</v>
      </c>
      <c r="V12" s="191">
        <f t="shared" si="0"/>
        <v>3540000</v>
      </c>
      <c r="W12" s="191">
        <f t="shared" si="0"/>
        <v>22.40506329113924</v>
      </c>
      <c r="X12" s="191">
        <f t="shared" si="0"/>
        <v>0</v>
      </c>
      <c r="Y12" s="191">
        <f t="shared" si="1"/>
        <v>821000</v>
      </c>
      <c r="Z12" s="191">
        <f t="shared" si="1"/>
        <v>821000</v>
      </c>
      <c r="AA12" s="191">
        <f t="shared" si="1"/>
        <v>821000</v>
      </c>
      <c r="AB12" s="191">
        <f t="shared" si="1"/>
        <v>2463000</v>
      </c>
      <c r="AC12" s="191">
        <f t="shared" si="1"/>
        <v>11.226582797757418</v>
      </c>
      <c r="AD12" s="191">
        <f t="shared" si="1"/>
        <v>0</v>
      </c>
      <c r="AE12" s="191">
        <f t="shared" si="1"/>
        <v>6003000</v>
      </c>
      <c r="AF12" s="191">
        <f t="shared" si="1"/>
        <v>27.362231642280868</v>
      </c>
      <c r="AG12" s="191">
        <f t="shared" si="1"/>
        <v>0</v>
      </c>
      <c r="AH12" s="191">
        <f t="shared" si="2"/>
        <v>1896000</v>
      </c>
      <c r="AI12" s="191">
        <f t="shared" si="2"/>
        <v>1896000</v>
      </c>
      <c r="AJ12" s="191">
        <f t="shared" si="2"/>
        <v>2054000</v>
      </c>
      <c r="AK12" s="191">
        <f t="shared" si="2"/>
        <v>5846000</v>
      </c>
      <c r="AL12" s="191">
        <f t="shared" si="2"/>
        <v>26.64661105793336</v>
      </c>
      <c r="AM12" s="191">
        <f t="shared" si="2"/>
        <v>0</v>
      </c>
      <c r="AN12" s="191">
        <f t="shared" si="3"/>
        <v>1264000</v>
      </c>
      <c r="AO12" s="191">
        <f t="shared" si="3"/>
        <v>1264000</v>
      </c>
      <c r="AP12" s="191">
        <f t="shared" si="3"/>
        <v>1423000</v>
      </c>
      <c r="AQ12" s="191">
        <f t="shared" si="3"/>
        <v>3951000</v>
      </c>
      <c r="AR12" s="191">
        <f t="shared" si="3"/>
        <v>18.009025023929986</v>
      </c>
      <c r="AS12" s="191">
        <f t="shared" si="3"/>
        <v>0</v>
      </c>
      <c r="AT12" s="191">
        <f t="shared" si="3"/>
        <v>9797000</v>
      </c>
      <c r="AU12" s="191">
        <f t="shared" si="3"/>
        <v>62.00632911392405</v>
      </c>
      <c r="AV12" s="191">
        <f t="shared" si="3"/>
        <v>0</v>
      </c>
      <c r="AW12" s="191">
        <f t="shared" si="3"/>
        <v>15800000</v>
      </c>
      <c r="AX12" s="191">
        <f t="shared" si="3"/>
        <v>72.01786772414422</v>
      </c>
      <c r="AY12" s="156"/>
      <c r="AZ12" s="43">
        <f>R12-AW12</f>
        <v>0</v>
      </c>
      <c r="BA12" s="243">
        <f>AW12/(R12/100)</f>
        <v>100</v>
      </c>
      <c r="BB12" s="43">
        <f>AW12-AZ12</f>
        <v>15800000</v>
      </c>
      <c r="BC12" s="243"/>
    </row>
    <row r="13" spans="1:55" s="9" customFormat="1" ht="25.5" customHeight="1">
      <c r="A13" s="166"/>
      <c r="B13" s="167"/>
      <c r="C13" s="167"/>
      <c r="D13" s="382" t="s">
        <v>29</v>
      </c>
      <c r="E13" s="168"/>
      <c r="F13" s="167"/>
      <c r="G13" s="169"/>
      <c r="H13" s="170"/>
      <c r="I13" s="171"/>
      <c r="J13" s="168"/>
      <c r="K13" s="167"/>
      <c r="L13" s="167"/>
      <c r="M13" s="172"/>
      <c r="N13" s="383" t="s">
        <v>133</v>
      </c>
      <c r="O13" s="384">
        <f aca="true" t="shared" si="4" ref="O13:U13">O14+O23</f>
        <v>15800000</v>
      </c>
      <c r="P13" s="384">
        <f t="shared" si="4"/>
        <v>19526000</v>
      </c>
      <c r="Q13" s="384">
        <f t="shared" si="4"/>
        <v>21939000</v>
      </c>
      <c r="R13" s="384">
        <f t="shared" si="4"/>
        <v>15800000</v>
      </c>
      <c r="S13" s="384">
        <f t="shared" si="4"/>
        <v>0</v>
      </c>
      <c r="T13" s="384">
        <f t="shared" si="4"/>
        <v>205000</v>
      </c>
      <c r="U13" s="384">
        <f t="shared" si="4"/>
        <v>3335000</v>
      </c>
      <c r="V13" s="282">
        <f aca="true" t="shared" si="5" ref="V13:V25">S13+T13+U13</f>
        <v>3540000</v>
      </c>
      <c r="W13" s="282">
        <f aca="true" t="shared" si="6" ref="W13:W37">V13/(R13/100)</f>
        <v>22.40506329113924</v>
      </c>
      <c r="X13" s="385"/>
      <c r="Y13" s="384">
        <f>Y14+Y23</f>
        <v>821000</v>
      </c>
      <c r="Z13" s="384">
        <f>Z14+Z23</f>
        <v>821000</v>
      </c>
      <c r="AA13" s="384">
        <f>AA14+AA23</f>
        <v>821000</v>
      </c>
      <c r="AB13" s="282">
        <f aca="true" t="shared" si="7" ref="AB13:AB31">Y13+Z13+AA13</f>
        <v>2463000</v>
      </c>
      <c r="AC13" s="386">
        <f aca="true" t="shared" si="8" ref="AC13:AC37">AB13/(Q13/100)</f>
        <v>11.226582797757418</v>
      </c>
      <c r="AD13" s="385"/>
      <c r="AE13" s="282">
        <f aca="true" t="shared" si="9" ref="AE13:AE31">V13+AB13</f>
        <v>6003000</v>
      </c>
      <c r="AF13" s="386">
        <f aca="true" t="shared" si="10" ref="AF13:AF37">AE13/(Q13/100)</f>
        <v>27.362231642280868</v>
      </c>
      <c r="AG13" s="385"/>
      <c r="AH13" s="384">
        <f>AH14+AH23</f>
        <v>1896000</v>
      </c>
      <c r="AI13" s="384">
        <f>AI14+AI23</f>
        <v>1896000</v>
      </c>
      <c r="AJ13" s="384">
        <f>AJ14+AJ23</f>
        <v>2054000</v>
      </c>
      <c r="AK13" s="282">
        <f aca="true" t="shared" si="11" ref="AK13:AK31">AH13+AI13+AJ13</f>
        <v>5846000</v>
      </c>
      <c r="AL13" s="386">
        <f aca="true" t="shared" si="12" ref="AL13:AL37">AK13/(Q13/100)</f>
        <v>26.64661105793336</v>
      </c>
      <c r="AM13" s="385"/>
      <c r="AN13" s="384">
        <f>AN14+AN23</f>
        <v>1264000</v>
      </c>
      <c r="AO13" s="384">
        <f>AO14+AO23</f>
        <v>1264000</v>
      </c>
      <c r="AP13" s="384">
        <f>AP14+AP23</f>
        <v>1423000</v>
      </c>
      <c r="AQ13" s="282">
        <f aca="true" t="shared" si="13" ref="AQ13:AQ31">AN13+AO13+AP13</f>
        <v>3951000</v>
      </c>
      <c r="AR13" s="386">
        <f>AQ13/(Q13/100)</f>
        <v>18.009025023929986</v>
      </c>
      <c r="AS13" s="385"/>
      <c r="AT13" s="384">
        <f aca="true" t="shared" si="14" ref="AT13:AT31">AK13+AQ13</f>
        <v>9797000</v>
      </c>
      <c r="AU13" s="384">
        <f aca="true" t="shared" si="15" ref="AU13:AU30">AT13/(R13/100)</f>
        <v>62.00632911392405</v>
      </c>
      <c r="AV13" s="419"/>
      <c r="AW13" s="282">
        <f aca="true" t="shared" si="16" ref="AW13:AW31">AE13+AT13</f>
        <v>15800000</v>
      </c>
      <c r="AX13" s="386">
        <f>AW13/(Q13/100)</f>
        <v>72.01786772414422</v>
      </c>
      <c r="AY13" s="156"/>
      <c r="AZ13" s="44">
        <f aca="true" t="shared" si="17" ref="AZ13:AZ31">R13-AW13</f>
        <v>0</v>
      </c>
      <c r="BA13" s="245">
        <f aca="true" t="shared" si="18" ref="BA13:BA31">AW13/(R13/100)</f>
        <v>100</v>
      </c>
      <c r="BB13" s="44">
        <f aca="true" t="shared" si="19" ref="BB13:BB31">AW13-AZ13</f>
        <v>15800000</v>
      </c>
      <c r="BC13" s="245"/>
    </row>
    <row r="14" spans="1:55" s="9" customFormat="1" ht="25.5" customHeight="1">
      <c r="A14" s="12"/>
      <c r="B14" s="3"/>
      <c r="C14" s="3"/>
      <c r="D14" s="27"/>
      <c r="E14" s="420" t="s">
        <v>31</v>
      </c>
      <c r="F14" s="421"/>
      <c r="G14" s="422"/>
      <c r="H14" s="423"/>
      <c r="I14" s="424"/>
      <c r="J14" s="425"/>
      <c r="K14" s="426"/>
      <c r="L14" s="426"/>
      <c r="M14" s="427"/>
      <c r="N14" s="428" t="s">
        <v>16</v>
      </c>
      <c r="O14" s="429">
        <f aca="true" t="shared" si="20" ref="O14:U21">O15</f>
        <v>2500000</v>
      </c>
      <c r="P14" s="429">
        <f t="shared" si="20"/>
        <v>2826000</v>
      </c>
      <c r="Q14" s="429">
        <f t="shared" si="20"/>
        <v>3139000</v>
      </c>
      <c r="R14" s="429">
        <f t="shared" si="20"/>
        <v>2500000</v>
      </c>
      <c r="S14" s="429">
        <f t="shared" si="20"/>
        <v>0</v>
      </c>
      <c r="T14" s="429">
        <f t="shared" si="20"/>
        <v>0</v>
      </c>
      <c r="U14" s="429">
        <f t="shared" si="20"/>
        <v>200000</v>
      </c>
      <c r="V14" s="430">
        <f t="shared" si="5"/>
        <v>200000</v>
      </c>
      <c r="W14" s="430">
        <f t="shared" si="6"/>
        <v>8</v>
      </c>
      <c r="X14" s="431"/>
      <c r="Y14" s="429">
        <f aca="true" t="shared" si="21" ref="Y14:AA21">Y15</f>
        <v>250000</v>
      </c>
      <c r="Z14" s="429">
        <f t="shared" si="21"/>
        <v>250000</v>
      </c>
      <c r="AA14" s="429">
        <f t="shared" si="21"/>
        <v>250000</v>
      </c>
      <c r="AB14" s="430">
        <f t="shared" si="7"/>
        <v>750000</v>
      </c>
      <c r="AC14" s="432">
        <f t="shared" si="8"/>
        <v>23.892959541255177</v>
      </c>
      <c r="AD14" s="431"/>
      <c r="AE14" s="430">
        <f t="shared" si="9"/>
        <v>950000</v>
      </c>
      <c r="AF14" s="432">
        <f t="shared" si="10"/>
        <v>30.264415418923225</v>
      </c>
      <c r="AG14" s="431"/>
      <c r="AH14" s="429">
        <f aca="true" t="shared" si="22" ref="AH14:AJ21">AH15</f>
        <v>300000</v>
      </c>
      <c r="AI14" s="429">
        <f t="shared" si="22"/>
        <v>300000</v>
      </c>
      <c r="AJ14" s="429">
        <f t="shared" si="22"/>
        <v>325000</v>
      </c>
      <c r="AK14" s="430">
        <f t="shared" si="11"/>
        <v>925000</v>
      </c>
      <c r="AL14" s="432">
        <f t="shared" si="12"/>
        <v>29.46798343421472</v>
      </c>
      <c r="AM14" s="431"/>
      <c r="AN14" s="429">
        <f aca="true" t="shared" si="23" ref="AN14:AP21">AN15</f>
        <v>200000</v>
      </c>
      <c r="AO14" s="429">
        <f t="shared" si="23"/>
        <v>200000</v>
      </c>
      <c r="AP14" s="429">
        <f t="shared" si="23"/>
        <v>225000</v>
      </c>
      <c r="AQ14" s="430">
        <f t="shared" si="13"/>
        <v>625000</v>
      </c>
      <c r="AR14" s="432">
        <f aca="true" t="shared" si="24" ref="AR14:AR37">AQ14/(Q14/100)</f>
        <v>19.910799617712648</v>
      </c>
      <c r="AS14" s="431"/>
      <c r="AT14" s="429">
        <f t="shared" si="14"/>
        <v>1550000</v>
      </c>
      <c r="AU14" s="429">
        <f t="shared" si="15"/>
        <v>62</v>
      </c>
      <c r="AV14" s="433"/>
      <c r="AW14" s="430">
        <f t="shared" si="16"/>
        <v>2500000</v>
      </c>
      <c r="AX14" s="432">
        <f>AW14/(Q14/100)</f>
        <v>79.64319847085059</v>
      </c>
      <c r="AY14" s="156"/>
      <c r="AZ14" s="42">
        <f t="shared" si="17"/>
        <v>0</v>
      </c>
      <c r="BA14" s="247">
        <f t="shared" si="18"/>
        <v>100</v>
      </c>
      <c r="BB14" s="42">
        <f t="shared" si="19"/>
        <v>2500000</v>
      </c>
      <c r="BC14" s="247"/>
    </row>
    <row r="15" spans="1:55" ht="25.5" customHeight="1">
      <c r="A15" s="15"/>
      <c r="B15" s="10"/>
      <c r="C15" s="10"/>
      <c r="D15" s="11"/>
      <c r="E15" s="16"/>
      <c r="F15" s="17">
        <v>1</v>
      </c>
      <c r="G15" s="18"/>
      <c r="H15" s="19"/>
      <c r="I15" s="20"/>
      <c r="J15" s="16"/>
      <c r="K15" s="10"/>
      <c r="L15" s="10"/>
      <c r="M15" s="11"/>
      <c r="N15" s="30" t="s">
        <v>19</v>
      </c>
      <c r="O15" s="191">
        <f t="shared" si="20"/>
        <v>2500000</v>
      </c>
      <c r="P15" s="191">
        <f t="shared" si="20"/>
        <v>2826000</v>
      </c>
      <c r="Q15" s="191">
        <f t="shared" si="20"/>
        <v>3139000</v>
      </c>
      <c r="R15" s="191">
        <f t="shared" si="20"/>
        <v>2500000</v>
      </c>
      <c r="S15" s="191">
        <f t="shared" si="20"/>
        <v>0</v>
      </c>
      <c r="T15" s="191">
        <f t="shared" si="20"/>
        <v>0</v>
      </c>
      <c r="U15" s="191">
        <f t="shared" si="20"/>
        <v>200000</v>
      </c>
      <c r="V15" s="43">
        <f t="shared" si="5"/>
        <v>200000</v>
      </c>
      <c r="W15" s="43">
        <f t="shared" si="6"/>
        <v>8</v>
      </c>
      <c r="X15" s="156"/>
      <c r="Y15" s="191">
        <f t="shared" si="21"/>
        <v>250000</v>
      </c>
      <c r="Z15" s="191">
        <f t="shared" si="21"/>
        <v>250000</v>
      </c>
      <c r="AA15" s="191">
        <f t="shared" si="21"/>
        <v>250000</v>
      </c>
      <c r="AB15" s="43">
        <f t="shared" si="7"/>
        <v>750000</v>
      </c>
      <c r="AC15" s="243">
        <f t="shared" si="8"/>
        <v>23.892959541255177</v>
      </c>
      <c r="AD15" s="156"/>
      <c r="AE15" s="43">
        <f t="shared" si="9"/>
        <v>950000</v>
      </c>
      <c r="AF15" s="243">
        <f t="shared" si="10"/>
        <v>30.264415418923225</v>
      </c>
      <c r="AG15" s="156"/>
      <c r="AH15" s="191">
        <f t="shared" si="22"/>
        <v>300000</v>
      </c>
      <c r="AI15" s="191">
        <f t="shared" si="22"/>
        <v>300000</v>
      </c>
      <c r="AJ15" s="191">
        <f t="shared" si="22"/>
        <v>325000</v>
      </c>
      <c r="AK15" s="43">
        <f t="shared" si="11"/>
        <v>925000</v>
      </c>
      <c r="AL15" s="243">
        <f t="shared" si="12"/>
        <v>29.46798343421472</v>
      </c>
      <c r="AM15" s="156"/>
      <c r="AN15" s="191">
        <f t="shared" si="23"/>
        <v>200000</v>
      </c>
      <c r="AO15" s="191">
        <f t="shared" si="23"/>
        <v>200000</v>
      </c>
      <c r="AP15" s="191">
        <f t="shared" si="23"/>
        <v>225000</v>
      </c>
      <c r="AQ15" s="43">
        <f t="shared" si="13"/>
        <v>625000</v>
      </c>
      <c r="AR15" s="243">
        <f t="shared" si="24"/>
        <v>19.910799617712648</v>
      </c>
      <c r="AS15" s="156"/>
      <c r="AT15" s="191">
        <f t="shared" si="14"/>
        <v>1550000</v>
      </c>
      <c r="AU15" s="191">
        <f t="shared" si="15"/>
        <v>62</v>
      </c>
      <c r="AV15" s="193"/>
      <c r="AW15" s="43">
        <f t="shared" si="16"/>
        <v>2500000</v>
      </c>
      <c r="AX15" s="243">
        <f aca="true" t="shared" si="25" ref="AX15:AX40">AW15/(Q15/100)</f>
        <v>79.64319847085059</v>
      </c>
      <c r="AY15" s="156"/>
      <c r="AZ15" s="43">
        <f t="shared" si="17"/>
        <v>0</v>
      </c>
      <c r="BA15" s="243">
        <f t="shared" si="18"/>
        <v>100</v>
      </c>
      <c r="BB15" s="43">
        <f t="shared" si="19"/>
        <v>2500000</v>
      </c>
      <c r="BC15" s="243"/>
    </row>
    <row r="16" spans="1:55" ht="25.5" customHeight="1">
      <c r="A16" s="15"/>
      <c r="B16" s="10"/>
      <c r="C16" s="10"/>
      <c r="D16" s="11"/>
      <c r="E16" s="16"/>
      <c r="F16" s="10"/>
      <c r="G16" s="21">
        <v>0</v>
      </c>
      <c r="H16" s="22"/>
      <c r="I16" s="20"/>
      <c r="J16" s="16"/>
      <c r="K16" s="10"/>
      <c r="L16" s="10"/>
      <c r="M16" s="11"/>
      <c r="N16" s="30" t="s">
        <v>19</v>
      </c>
      <c r="O16" s="191">
        <f t="shared" si="20"/>
        <v>2500000</v>
      </c>
      <c r="P16" s="191">
        <f t="shared" si="20"/>
        <v>2826000</v>
      </c>
      <c r="Q16" s="191">
        <f t="shared" si="20"/>
        <v>3139000</v>
      </c>
      <c r="R16" s="191">
        <f t="shared" si="20"/>
        <v>2500000</v>
      </c>
      <c r="S16" s="191">
        <f t="shared" si="20"/>
        <v>0</v>
      </c>
      <c r="T16" s="191">
        <f t="shared" si="20"/>
        <v>0</v>
      </c>
      <c r="U16" s="191">
        <f t="shared" si="20"/>
        <v>200000</v>
      </c>
      <c r="V16" s="43">
        <f t="shared" si="5"/>
        <v>200000</v>
      </c>
      <c r="W16" s="43">
        <f t="shared" si="6"/>
        <v>8</v>
      </c>
      <c r="X16" s="156"/>
      <c r="Y16" s="191">
        <f t="shared" si="21"/>
        <v>250000</v>
      </c>
      <c r="Z16" s="191">
        <f t="shared" si="21"/>
        <v>250000</v>
      </c>
      <c r="AA16" s="191">
        <f t="shared" si="21"/>
        <v>250000</v>
      </c>
      <c r="AB16" s="43">
        <f t="shared" si="7"/>
        <v>750000</v>
      </c>
      <c r="AC16" s="243">
        <f t="shared" si="8"/>
        <v>23.892959541255177</v>
      </c>
      <c r="AD16" s="156"/>
      <c r="AE16" s="43">
        <f t="shared" si="9"/>
        <v>950000</v>
      </c>
      <c r="AF16" s="243">
        <f t="shared" si="10"/>
        <v>30.264415418923225</v>
      </c>
      <c r="AG16" s="156"/>
      <c r="AH16" s="191">
        <f t="shared" si="22"/>
        <v>300000</v>
      </c>
      <c r="AI16" s="191">
        <f t="shared" si="22"/>
        <v>300000</v>
      </c>
      <c r="AJ16" s="191">
        <f t="shared" si="22"/>
        <v>325000</v>
      </c>
      <c r="AK16" s="43">
        <f t="shared" si="11"/>
        <v>925000</v>
      </c>
      <c r="AL16" s="243">
        <f t="shared" si="12"/>
        <v>29.46798343421472</v>
      </c>
      <c r="AM16" s="156"/>
      <c r="AN16" s="191">
        <f t="shared" si="23"/>
        <v>200000</v>
      </c>
      <c r="AO16" s="191">
        <f t="shared" si="23"/>
        <v>200000</v>
      </c>
      <c r="AP16" s="191">
        <f t="shared" si="23"/>
        <v>225000</v>
      </c>
      <c r="AQ16" s="43">
        <f t="shared" si="13"/>
        <v>625000</v>
      </c>
      <c r="AR16" s="243">
        <f t="shared" si="24"/>
        <v>19.910799617712648</v>
      </c>
      <c r="AS16" s="156"/>
      <c r="AT16" s="191">
        <f t="shared" si="14"/>
        <v>1550000</v>
      </c>
      <c r="AU16" s="191">
        <f t="shared" si="15"/>
        <v>62</v>
      </c>
      <c r="AV16" s="201"/>
      <c r="AW16" s="43">
        <f t="shared" si="16"/>
        <v>2500000</v>
      </c>
      <c r="AX16" s="243">
        <f t="shared" si="25"/>
        <v>79.64319847085059</v>
      </c>
      <c r="AY16" s="156"/>
      <c r="AZ16" s="43">
        <f t="shared" si="17"/>
        <v>0</v>
      </c>
      <c r="BA16" s="243">
        <f t="shared" si="18"/>
        <v>100</v>
      </c>
      <c r="BB16" s="43">
        <f t="shared" si="19"/>
        <v>2500000</v>
      </c>
      <c r="BC16" s="243"/>
    </row>
    <row r="17" spans="1:55" ht="25.5" customHeight="1">
      <c r="A17" s="15"/>
      <c r="B17" s="10"/>
      <c r="C17" s="10"/>
      <c r="D17" s="11"/>
      <c r="E17" s="16"/>
      <c r="F17" s="10"/>
      <c r="G17" s="21"/>
      <c r="H17" s="62" t="s">
        <v>52</v>
      </c>
      <c r="I17" s="20"/>
      <c r="J17" s="16"/>
      <c r="K17" s="10"/>
      <c r="L17" s="10"/>
      <c r="M17" s="11"/>
      <c r="N17" s="30" t="s">
        <v>19</v>
      </c>
      <c r="O17" s="191">
        <f t="shared" si="20"/>
        <v>2500000</v>
      </c>
      <c r="P17" s="191">
        <f t="shared" si="20"/>
        <v>2826000</v>
      </c>
      <c r="Q17" s="191">
        <f t="shared" si="20"/>
        <v>3139000</v>
      </c>
      <c r="R17" s="191">
        <f t="shared" si="20"/>
        <v>2500000</v>
      </c>
      <c r="S17" s="191">
        <f t="shared" si="20"/>
        <v>0</v>
      </c>
      <c r="T17" s="191">
        <f t="shared" si="20"/>
        <v>0</v>
      </c>
      <c r="U17" s="191">
        <f t="shared" si="20"/>
        <v>200000</v>
      </c>
      <c r="V17" s="43">
        <f t="shared" si="5"/>
        <v>200000</v>
      </c>
      <c r="W17" s="43">
        <f t="shared" si="6"/>
        <v>8</v>
      </c>
      <c r="X17" s="156"/>
      <c r="Y17" s="191">
        <f t="shared" si="21"/>
        <v>250000</v>
      </c>
      <c r="Z17" s="191">
        <f t="shared" si="21"/>
        <v>250000</v>
      </c>
      <c r="AA17" s="191">
        <f t="shared" si="21"/>
        <v>250000</v>
      </c>
      <c r="AB17" s="43">
        <f t="shared" si="7"/>
        <v>750000</v>
      </c>
      <c r="AC17" s="243">
        <f t="shared" si="8"/>
        <v>23.892959541255177</v>
      </c>
      <c r="AD17" s="156"/>
      <c r="AE17" s="43">
        <f t="shared" si="9"/>
        <v>950000</v>
      </c>
      <c r="AF17" s="243">
        <f t="shared" si="10"/>
        <v>30.264415418923225</v>
      </c>
      <c r="AG17" s="156"/>
      <c r="AH17" s="191">
        <f t="shared" si="22"/>
        <v>300000</v>
      </c>
      <c r="AI17" s="191">
        <f t="shared" si="22"/>
        <v>300000</v>
      </c>
      <c r="AJ17" s="191">
        <f t="shared" si="22"/>
        <v>325000</v>
      </c>
      <c r="AK17" s="43">
        <f t="shared" si="11"/>
        <v>925000</v>
      </c>
      <c r="AL17" s="243">
        <f t="shared" si="12"/>
        <v>29.46798343421472</v>
      </c>
      <c r="AM17" s="156"/>
      <c r="AN17" s="191">
        <f t="shared" si="23"/>
        <v>200000</v>
      </c>
      <c r="AO17" s="191">
        <f t="shared" si="23"/>
        <v>200000</v>
      </c>
      <c r="AP17" s="191">
        <f t="shared" si="23"/>
        <v>225000</v>
      </c>
      <c r="AQ17" s="43">
        <f t="shared" si="13"/>
        <v>625000</v>
      </c>
      <c r="AR17" s="243">
        <f t="shared" si="24"/>
        <v>19.910799617712648</v>
      </c>
      <c r="AS17" s="156"/>
      <c r="AT17" s="191">
        <f t="shared" si="14"/>
        <v>1550000</v>
      </c>
      <c r="AU17" s="191">
        <f t="shared" si="15"/>
        <v>62</v>
      </c>
      <c r="AV17" s="254"/>
      <c r="AW17" s="43">
        <f t="shared" si="16"/>
        <v>2500000</v>
      </c>
      <c r="AX17" s="243">
        <f t="shared" si="25"/>
        <v>79.64319847085059</v>
      </c>
      <c r="AY17" s="156"/>
      <c r="AZ17" s="43">
        <f t="shared" si="17"/>
        <v>0</v>
      </c>
      <c r="BA17" s="243">
        <f t="shared" si="18"/>
        <v>100</v>
      </c>
      <c r="BB17" s="43">
        <f t="shared" si="19"/>
        <v>2500000</v>
      </c>
      <c r="BC17" s="243"/>
    </row>
    <row r="18" spans="1:55" s="9" customFormat="1" ht="25.5" customHeight="1">
      <c r="A18" s="12"/>
      <c r="B18" s="3"/>
      <c r="C18" s="3"/>
      <c r="D18" s="8"/>
      <c r="E18" s="7"/>
      <c r="F18" s="3"/>
      <c r="G18" s="4"/>
      <c r="H18" s="5"/>
      <c r="I18" s="23">
        <v>2</v>
      </c>
      <c r="J18" s="7"/>
      <c r="K18" s="3"/>
      <c r="L18" s="3"/>
      <c r="M18" s="8"/>
      <c r="N18" s="29" t="s">
        <v>61</v>
      </c>
      <c r="O18" s="135">
        <f t="shared" si="20"/>
        <v>2500000</v>
      </c>
      <c r="P18" s="135">
        <f t="shared" si="20"/>
        <v>2826000</v>
      </c>
      <c r="Q18" s="135">
        <f t="shared" si="20"/>
        <v>3139000</v>
      </c>
      <c r="R18" s="135">
        <f t="shared" si="20"/>
        <v>2500000</v>
      </c>
      <c r="S18" s="135">
        <f t="shared" si="20"/>
        <v>0</v>
      </c>
      <c r="T18" s="135">
        <f t="shared" si="20"/>
        <v>0</v>
      </c>
      <c r="U18" s="135">
        <f t="shared" si="20"/>
        <v>200000</v>
      </c>
      <c r="V18" s="45">
        <f t="shared" si="5"/>
        <v>200000</v>
      </c>
      <c r="W18" s="45">
        <f t="shared" si="6"/>
        <v>8</v>
      </c>
      <c r="X18" s="156"/>
      <c r="Y18" s="135">
        <f t="shared" si="21"/>
        <v>250000</v>
      </c>
      <c r="Z18" s="135">
        <f t="shared" si="21"/>
        <v>250000</v>
      </c>
      <c r="AA18" s="135">
        <f t="shared" si="21"/>
        <v>250000</v>
      </c>
      <c r="AB18" s="45">
        <f t="shared" si="7"/>
        <v>750000</v>
      </c>
      <c r="AC18" s="249">
        <f t="shared" si="8"/>
        <v>23.892959541255177</v>
      </c>
      <c r="AD18" s="156"/>
      <c r="AE18" s="45">
        <f t="shared" si="9"/>
        <v>950000</v>
      </c>
      <c r="AF18" s="249">
        <f t="shared" si="10"/>
        <v>30.264415418923225</v>
      </c>
      <c r="AG18" s="156"/>
      <c r="AH18" s="135">
        <f t="shared" si="22"/>
        <v>300000</v>
      </c>
      <c r="AI18" s="135">
        <f t="shared" si="22"/>
        <v>300000</v>
      </c>
      <c r="AJ18" s="135">
        <f t="shared" si="22"/>
        <v>325000</v>
      </c>
      <c r="AK18" s="45">
        <f t="shared" si="11"/>
        <v>925000</v>
      </c>
      <c r="AL18" s="249">
        <f t="shared" si="12"/>
        <v>29.46798343421472</v>
      </c>
      <c r="AM18" s="156"/>
      <c r="AN18" s="135">
        <f t="shared" si="23"/>
        <v>200000</v>
      </c>
      <c r="AO18" s="135">
        <f t="shared" si="23"/>
        <v>200000</v>
      </c>
      <c r="AP18" s="135">
        <f t="shared" si="23"/>
        <v>225000</v>
      </c>
      <c r="AQ18" s="45">
        <f t="shared" si="13"/>
        <v>625000</v>
      </c>
      <c r="AR18" s="249">
        <f t="shared" si="24"/>
        <v>19.910799617712648</v>
      </c>
      <c r="AS18" s="156"/>
      <c r="AT18" s="135">
        <f t="shared" si="14"/>
        <v>1550000</v>
      </c>
      <c r="AU18" s="135">
        <f t="shared" si="15"/>
        <v>62</v>
      </c>
      <c r="AV18" s="160"/>
      <c r="AW18" s="45">
        <f t="shared" si="16"/>
        <v>2500000</v>
      </c>
      <c r="AX18" s="249">
        <f t="shared" si="25"/>
        <v>79.64319847085059</v>
      </c>
      <c r="AY18" s="156"/>
      <c r="AZ18" s="45">
        <f t="shared" si="17"/>
        <v>0</v>
      </c>
      <c r="BA18" s="249">
        <f t="shared" si="18"/>
        <v>100</v>
      </c>
      <c r="BB18" s="45">
        <f t="shared" si="19"/>
        <v>2500000</v>
      </c>
      <c r="BC18" s="249"/>
    </row>
    <row r="19" spans="1:55" ht="25.5" customHeight="1">
      <c r="A19" s="15"/>
      <c r="B19" s="10"/>
      <c r="C19" s="10"/>
      <c r="D19" s="11"/>
      <c r="E19" s="16"/>
      <c r="F19" s="10"/>
      <c r="G19" s="18"/>
      <c r="H19" s="19"/>
      <c r="I19" s="20"/>
      <c r="J19" s="24" t="s">
        <v>32</v>
      </c>
      <c r="K19" s="10"/>
      <c r="L19" s="10"/>
      <c r="M19" s="11"/>
      <c r="N19" s="30" t="s">
        <v>10</v>
      </c>
      <c r="O19" s="191">
        <f t="shared" si="20"/>
        <v>2500000</v>
      </c>
      <c r="P19" s="191">
        <f t="shared" si="20"/>
        <v>2826000</v>
      </c>
      <c r="Q19" s="191">
        <f t="shared" si="20"/>
        <v>3139000</v>
      </c>
      <c r="R19" s="191">
        <f t="shared" si="20"/>
        <v>2500000</v>
      </c>
      <c r="S19" s="191">
        <f t="shared" si="20"/>
        <v>0</v>
      </c>
      <c r="T19" s="191">
        <f t="shared" si="20"/>
        <v>0</v>
      </c>
      <c r="U19" s="191">
        <f t="shared" si="20"/>
        <v>200000</v>
      </c>
      <c r="V19" s="43">
        <f t="shared" si="5"/>
        <v>200000</v>
      </c>
      <c r="W19" s="43">
        <f t="shared" si="6"/>
        <v>8</v>
      </c>
      <c r="X19" s="156"/>
      <c r="Y19" s="191">
        <f t="shared" si="21"/>
        <v>250000</v>
      </c>
      <c r="Z19" s="191">
        <f t="shared" si="21"/>
        <v>250000</v>
      </c>
      <c r="AA19" s="191">
        <f t="shared" si="21"/>
        <v>250000</v>
      </c>
      <c r="AB19" s="43">
        <f t="shared" si="7"/>
        <v>750000</v>
      </c>
      <c r="AC19" s="243">
        <f t="shared" si="8"/>
        <v>23.892959541255177</v>
      </c>
      <c r="AD19" s="156"/>
      <c r="AE19" s="43">
        <f t="shared" si="9"/>
        <v>950000</v>
      </c>
      <c r="AF19" s="243">
        <f t="shared" si="10"/>
        <v>30.264415418923225</v>
      </c>
      <c r="AG19" s="156"/>
      <c r="AH19" s="191">
        <f t="shared" si="22"/>
        <v>300000</v>
      </c>
      <c r="AI19" s="191">
        <f t="shared" si="22"/>
        <v>300000</v>
      </c>
      <c r="AJ19" s="191">
        <f t="shared" si="22"/>
        <v>325000</v>
      </c>
      <c r="AK19" s="43">
        <f t="shared" si="11"/>
        <v>925000</v>
      </c>
      <c r="AL19" s="243">
        <f t="shared" si="12"/>
        <v>29.46798343421472</v>
      </c>
      <c r="AM19" s="156"/>
      <c r="AN19" s="191">
        <f t="shared" si="23"/>
        <v>200000</v>
      </c>
      <c r="AO19" s="191">
        <f t="shared" si="23"/>
        <v>200000</v>
      </c>
      <c r="AP19" s="191">
        <f t="shared" si="23"/>
        <v>225000</v>
      </c>
      <c r="AQ19" s="43">
        <f t="shared" si="13"/>
        <v>625000</v>
      </c>
      <c r="AR19" s="243">
        <f t="shared" si="24"/>
        <v>19.910799617712648</v>
      </c>
      <c r="AS19" s="156"/>
      <c r="AT19" s="191">
        <f t="shared" si="14"/>
        <v>1550000</v>
      </c>
      <c r="AU19" s="191">
        <f t="shared" si="15"/>
        <v>62</v>
      </c>
      <c r="AV19" s="191"/>
      <c r="AW19" s="43">
        <f t="shared" si="16"/>
        <v>2500000</v>
      </c>
      <c r="AX19" s="243">
        <f t="shared" si="25"/>
        <v>79.64319847085059</v>
      </c>
      <c r="AY19" s="156"/>
      <c r="AZ19" s="43">
        <f t="shared" si="17"/>
        <v>0</v>
      </c>
      <c r="BA19" s="243">
        <f t="shared" si="18"/>
        <v>100</v>
      </c>
      <c r="BB19" s="43">
        <f t="shared" si="19"/>
        <v>2500000</v>
      </c>
      <c r="BC19" s="243"/>
    </row>
    <row r="20" spans="1:55" ht="25.5" customHeight="1">
      <c r="A20" s="15"/>
      <c r="B20" s="10"/>
      <c r="C20" s="10"/>
      <c r="D20" s="11"/>
      <c r="E20" s="16"/>
      <c r="F20" s="10"/>
      <c r="G20" s="18"/>
      <c r="H20" s="19"/>
      <c r="I20" s="20"/>
      <c r="J20" s="16"/>
      <c r="K20" s="292">
        <v>5</v>
      </c>
      <c r="L20" s="3"/>
      <c r="M20" s="8"/>
      <c r="N20" s="40" t="s">
        <v>20</v>
      </c>
      <c r="O20" s="158">
        <f t="shared" si="20"/>
        <v>2500000</v>
      </c>
      <c r="P20" s="158">
        <f t="shared" si="20"/>
        <v>2826000</v>
      </c>
      <c r="Q20" s="158">
        <f t="shared" si="20"/>
        <v>3139000</v>
      </c>
      <c r="R20" s="158">
        <f t="shared" si="20"/>
        <v>2500000</v>
      </c>
      <c r="S20" s="158">
        <f t="shared" si="20"/>
        <v>0</v>
      </c>
      <c r="T20" s="158">
        <f t="shared" si="20"/>
        <v>0</v>
      </c>
      <c r="U20" s="158">
        <f t="shared" si="20"/>
        <v>200000</v>
      </c>
      <c r="V20" s="44">
        <f t="shared" si="5"/>
        <v>200000</v>
      </c>
      <c r="W20" s="44">
        <f t="shared" si="6"/>
        <v>8</v>
      </c>
      <c r="X20" s="98"/>
      <c r="Y20" s="158">
        <f t="shared" si="21"/>
        <v>250000</v>
      </c>
      <c r="Z20" s="158">
        <f t="shared" si="21"/>
        <v>250000</v>
      </c>
      <c r="AA20" s="158">
        <f t="shared" si="21"/>
        <v>250000</v>
      </c>
      <c r="AB20" s="44">
        <f t="shared" si="7"/>
        <v>750000</v>
      </c>
      <c r="AC20" s="245">
        <f t="shared" si="8"/>
        <v>23.892959541255177</v>
      </c>
      <c r="AD20" s="98"/>
      <c r="AE20" s="44">
        <f t="shared" si="9"/>
        <v>950000</v>
      </c>
      <c r="AF20" s="245">
        <f t="shared" si="10"/>
        <v>30.264415418923225</v>
      </c>
      <c r="AG20" s="98"/>
      <c r="AH20" s="158">
        <f t="shared" si="22"/>
        <v>300000</v>
      </c>
      <c r="AI20" s="158">
        <f t="shared" si="22"/>
        <v>300000</v>
      </c>
      <c r="AJ20" s="158">
        <f t="shared" si="22"/>
        <v>325000</v>
      </c>
      <c r="AK20" s="44">
        <f t="shared" si="11"/>
        <v>925000</v>
      </c>
      <c r="AL20" s="245">
        <f t="shared" si="12"/>
        <v>29.46798343421472</v>
      </c>
      <c r="AM20" s="98"/>
      <c r="AN20" s="158">
        <f t="shared" si="23"/>
        <v>200000</v>
      </c>
      <c r="AO20" s="158">
        <f t="shared" si="23"/>
        <v>200000</v>
      </c>
      <c r="AP20" s="158">
        <f t="shared" si="23"/>
        <v>225000</v>
      </c>
      <c r="AQ20" s="44">
        <f t="shared" si="13"/>
        <v>625000</v>
      </c>
      <c r="AR20" s="245">
        <f t="shared" si="24"/>
        <v>19.910799617712648</v>
      </c>
      <c r="AS20" s="98"/>
      <c r="AT20" s="158">
        <f t="shared" si="14"/>
        <v>1550000</v>
      </c>
      <c r="AU20" s="158">
        <f t="shared" si="15"/>
        <v>62</v>
      </c>
      <c r="AV20" s="191"/>
      <c r="AW20" s="44">
        <f t="shared" si="16"/>
        <v>2500000</v>
      </c>
      <c r="AX20" s="245">
        <f t="shared" si="25"/>
        <v>79.64319847085059</v>
      </c>
      <c r="AY20" s="98"/>
      <c r="AZ20" s="44">
        <f t="shared" si="17"/>
        <v>0</v>
      </c>
      <c r="BA20" s="245">
        <f t="shared" si="18"/>
        <v>100</v>
      </c>
      <c r="BB20" s="44">
        <f t="shared" si="19"/>
        <v>2500000</v>
      </c>
      <c r="BC20" s="251"/>
    </row>
    <row r="21" spans="1:55" ht="25.5" customHeight="1">
      <c r="A21" s="15"/>
      <c r="B21" s="10"/>
      <c r="C21" s="10"/>
      <c r="D21" s="11"/>
      <c r="E21" s="16"/>
      <c r="F21" s="10"/>
      <c r="G21" s="18"/>
      <c r="H21" s="19"/>
      <c r="I21" s="20"/>
      <c r="J21" s="16"/>
      <c r="K21" s="10"/>
      <c r="L21" s="2">
        <v>7</v>
      </c>
      <c r="M21" s="8"/>
      <c r="N21" s="39" t="s">
        <v>99</v>
      </c>
      <c r="O21" s="160">
        <f t="shared" si="20"/>
        <v>2500000</v>
      </c>
      <c r="P21" s="160">
        <f t="shared" si="20"/>
        <v>2826000</v>
      </c>
      <c r="Q21" s="160">
        <f t="shared" si="20"/>
        <v>3139000</v>
      </c>
      <c r="R21" s="160">
        <f t="shared" si="20"/>
        <v>2500000</v>
      </c>
      <c r="S21" s="160">
        <f t="shared" si="20"/>
        <v>0</v>
      </c>
      <c r="T21" s="160">
        <f t="shared" si="20"/>
        <v>0</v>
      </c>
      <c r="U21" s="160">
        <f t="shared" si="20"/>
        <v>200000</v>
      </c>
      <c r="V21" s="42">
        <f t="shared" si="5"/>
        <v>200000</v>
      </c>
      <c r="W21" s="42">
        <f t="shared" si="6"/>
        <v>8</v>
      </c>
      <c r="X21" s="98"/>
      <c r="Y21" s="160">
        <f t="shared" si="21"/>
        <v>250000</v>
      </c>
      <c r="Z21" s="160">
        <f t="shared" si="21"/>
        <v>250000</v>
      </c>
      <c r="AA21" s="160">
        <f t="shared" si="21"/>
        <v>250000</v>
      </c>
      <c r="AB21" s="42">
        <f t="shared" si="7"/>
        <v>750000</v>
      </c>
      <c r="AC21" s="247">
        <f t="shared" si="8"/>
        <v>23.892959541255177</v>
      </c>
      <c r="AD21" s="98"/>
      <c r="AE21" s="42">
        <f t="shared" si="9"/>
        <v>950000</v>
      </c>
      <c r="AF21" s="247">
        <f t="shared" si="10"/>
        <v>30.264415418923225</v>
      </c>
      <c r="AG21" s="98"/>
      <c r="AH21" s="160">
        <f t="shared" si="22"/>
        <v>300000</v>
      </c>
      <c r="AI21" s="160">
        <f t="shared" si="22"/>
        <v>300000</v>
      </c>
      <c r="AJ21" s="160">
        <f t="shared" si="22"/>
        <v>325000</v>
      </c>
      <c r="AK21" s="42">
        <f t="shared" si="11"/>
        <v>925000</v>
      </c>
      <c r="AL21" s="247">
        <f t="shared" si="12"/>
        <v>29.46798343421472</v>
      </c>
      <c r="AM21" s="98"/>
      <c r="AN21" s="160">
        <f t="shared" si="23"/>
        <v>200000</v>
      </c>
      <c r="AO21" s="160">
        <f t="shared" si="23"/>
        <v>200000</v>
      </c>
      <c r="AP21" s="160">
        <f t="shared" si="23"/>
        <v>225000</v>
      </c>
      <c r="AQ21" s="42">
        <f t="shared" si="13"/>
        <v>625000</v>
      </c>
      <c r="AR21" s="247">
        <f t="shared" si="24"/>
        <v>19.910799617712648</v>
      </c>
      <c r="AS21" s="98"/>
      <c r="AT21" s="160">
        <f t="shared" si="14"/>
        <v>1550000</v>
      </c>
      <c r="AU21" s="160">
        <f t="shared" si="15"/>
        <v>62</v>
      </c>
      <c r="AV21" s="191"/>
      <c r="AW21" s="42">
        <f t="shared" si="16"/>
        <v>2500000</v>
      </c>
      <c r="AX21" s="247">
        <f t="shared" si="25"/>
        <v>79.64319847085059</v>
      </c>
      <c r="AY21" s="98"/>
      <c r="AZ21" s="42">
        <f t="shared" si="17"/>
        <v>0</v>
      </c>
      <c r="BA21" s="247">
        <f t="shared" si="18"/>
        <v>100</v>
      </c>
      <c r="BB21" s="42">
        <f t="shared" si="19"/>
        <v>2500000</v>
      </c>
      <c r="BC21" s="253"/>
    </row>
    <row r="22" spans="1:55" ht="25.5" customHeight="1">
      <c r="A22" s="15"/>
      <c r="B22" s="10"/>
      <c r="C22" s="10"/>
      <c r="D22" s="11"/>
      <c r="E22" s="16"/>
      <c r="F22" s="10"/>
      <c r="G22" s="18"/>
      <c r="H22" s="19"/>
      <c r="I22" s="20"/>
      <c r="J22" s="16"/>
      <c r="K22" s="10"/>
      <c r="L22" s="10"/>
      <c r="M22" s="202" t="s">
        <v>24</v>
      </c>
      <c r="N22" s="203" t="s">
        <v>134</v>
      </c>
      <c r="O22" s="205">
        <v>2500000</v>
      </c>
      <c r="P22" s="205">
        <v>2826000</v>
      </c>
      <c r="Q22" s="205">
        <v>3139000</v>
      </c>
      <c r="R22" s="205">
        <v>2500000</v>
      </c>
      <c r="S22" s="205"/>
      <c r="T22" s="205"/>
      <c r="U22" s="205">
        <v>200000</v>
      </c>
      <c r="V22" s="204">
        <f t="shared" si="5"/>
        <v>200000</v>
      </c>
      <c r="W22" s="204">
        <f t="shared" si="6"/>
        <v>8</v>
      </c>
      <c r="X22" s="156"/>
      <c r="Y22" s="205">
        <v>250000</v>
      </c>
      <c r="Z22" s="205">
        <v>250000</v>
      </c>
      <c r="AA22" s="205">
        <v>250000</v>
      </c>
      <c r="AB22" s="254">
        <f t="shared" si="7"/>
        <v>750000</v>
      </c>
      <c r="AC22" s="255">
        <f t="shared" si="8"/>
        <v>23.892959541255177</v>
      </c>
      <c r="AD22" s="156"/>
      <c r="AE22" s="254">
        <f t="shared" si="9"/>
        <v>950000</v>
      </c>
      <c r="AF22" s="255">
        <f t="shared" si="10"/>
        <v>30.264415418923225</v>
      </c>
      <c r="AG22" s="156"/>
      <c r="AH22" s="205">
        <v>300000</v>
      </c>
      <c r="AI22" s="205">
        <v>300000</v>
      </c>
      <c r="AJ22" s="205">
        <v>325000</v>
      </c>
      <c r="AK22" s="254">
        <f t="shared" si="11"/>
        <v>925000</v>
      </c>
      <c r="AL22" s="255">
        <f t="shared" si="12"/>
        <v>29.46798343421472</v>
      </c>
      <c r="AM22" s="156"/>
      <c r="AN22" s="205">
        <v>200000</v>
      </c>
      <c r="AO22" s="205">
        <v>200000</v>
      </c>
      <c r="AP22" s="205">
        <v>225000</v>
      </c>
      <c r="AQ22" s="254">
        <f t="shared" si="13"/>
        <v>625000</v>
      </c>
      <c r="AR22" s="255">
        <f t="shared" si="24"/>
        <v>19.910799617712648</v>
      </c>
      <c r="AS22" s="156"/>
      <c r="AT22" s="254">
        <f t="shared" si="14"/>
        <v>1550000</v>
      </c>
      <c r="AU22" s="254">
        <f t="shared" si="15"/>
        <v>62</v>
      </c>
      <c r="AV22" s="135"/>
      <c r="AW22" s="254">
        <f t="shared" si="16"/>
        <v>2500000</v>
      </c>
      <c r="AX22" s="255">
        <f t="shared" si="25"/>
        <v>79.64319847085059</v>
      </c>
      <c r="AY22" s="156"/>
      <c r="AZ22" s="254">
        <f t="shared" si="17"/>
        <v>0</v>
      </c>
      <c r="BA22" s="255">
        <f t="shared" si="18"/>
        <v>100</v>
      </c>
      <c r="BB22" s="254">
        <f t="shared" si="19"/>
        <v>2500000</v>
      </c>
      <c r="BC22" s="255"/>
    </row>
    <row r="23" spans="1:55" s="9" customFormat="1" ht="25.5" customHeight="1">
      <c r="A23" s="12"/>
      <c r="B23" s="3"/>
      <c r="C23" s="3"/>
      <c r="D23" s="8"/>
      <c r="E23" s="420" t="s">
        <v>29</v>
      </c>
      <c r="F23" s="426"/>
      <c r="G23" s="434"/>
      <c r="H23" s="435"/>
      <c r="I23" s="436"/>
      <c r="J23" s="425"/>
      <c r="K23" s="426"/>
      <c r="L23" s="426"/>
      <c r="M23" s="427"/>
      <c r="N23" s="428" t="s">
        <v>8</v>
      </c>
      <c r="O23" s="429">
        <f aca="true" t="shared" si="26" ref="O23:U27">O24</f>
        <v>13300000</v>
      </c>
      <c r="P23" s="429">
        <f t="shared" si="26"/>
        <v>16700000</v>
      </c>
      <c r="Q23" s="429">
        <f t="shared" si="26"/>
        <v>18800000</v>
      </c>
      <c r="R23" s="429">
        <f t="shared" si="26"/>
        <v>13300000</v>
      </c>
      <c r="S23" s="429">
        <f t="shared" si="26"/>
        <v>0</v>
      </c>
      <c r="T23" s="429">
        <f t="shared" si="26"/>
        <v>205000</v>
      </c>
      <c r="U23" s="429">
        <f t="shared" si="26"/>
        <v>3135000</v>
      </c>
      <c r="V23" s="430">
        <f t="shared" si="5"/>
        <v>3340000</v>
      </c>
      <c r="W23" s="430">
        <f t="shared" si="6"/>
        <v>25.112781954887218</v>
      </c>
      <c r="X23" s="431"/>
      <c r="Y23" s="429">
        <f aca="true" t="shared" si="27" ref="Y23:AA27">Y24</f>
        <v>571000</v>
      </c>
      <c r="Z23" s="429">
        <f t="shared" si="27"/>
        <v>571000</v>
      </c>
      <c r="AA23" s="429">
        <f t="shared" si="27"/>
        <v>571000</v>
      </c>
      <c r="AB23" s="430">
        <f t="shared" si="7"/>
        <v>1713000</v>
      </c>
      <c r="AC23" s="432">
        <f t="shared" si="8"/>
        <v>9.111702127659575</v>
      </c>
      <c r="AD23" s="431"/>
      <c r="AE23" s="430">
        <f t="shared" si="9"/>
        <v>5053000</v>
      </c>
      <c r="AF23" s="432">
        <f t="shared" si="10"/>
        <v>26.877659574468087</v>
      </c>
      <c r="AG23" s="431"/>
      <c r="AH23" s="429">
        <f aca="true" t="shared" si="28" ref="AH23:AJ27">AH24</f>
        <v>1596000</v>
      </c>
      <c r="AI23" s="429">
        <f t="shared" si="28"/>
        <v>1596000</v>
      </c>
      <c r="AJ23" s="429">
        <f t="shared" si="28"/>
        <v>1729000</v>
      </c>
      <c r="AK23" s="430">
        <f t="shared" si="11"/>
        <v>4921000</v>
      </c>
      <c r="AL23" s="432">
        <f t="shared" si="12"/>
        <v>26.175531914893618</v>
      </c>
      <c r="AM23" s="431"/>
      <c r="AN23" s="429">
        <f aca="true" t="shared" si="29" ref="AN23:AP27">AN24</f>
        <v>1064000</v>
      </c>
      <c r="AO23" s="429">
        <f t="shared" si="29"/>
        <v>1064000</v>
      </c>
      <c r="AP23" s="429">
        <f t="shared" si="29"/>
        <v>1198000</v>
      </c>
      <c r="AQ23" s="430">
        <f t="shared" si="13"/>
        <v>3326000</v>
      </c>
      <c r="AR23" s="432">
        <f t="shared" si="24"/>
        <v>17.69148936170213</v>
      </c>
      <c r="AS23" s="431"/>
      <c r="AT23" s="429">
        <f t="shared" si="14"/>
        <v>8247000</v>
      </c>
      <c r="AU23" s="429">
        <f t="shared" si="15"/>
        <v>62.00751879699248</v>
      </c>
      <c r="AV23" s="433"/>
      <c r="AW23" s="430">
        <f t="shared" si="16"/>
        <v>13300000</v>
      </c>
      <c r="AX23" s="432">
        <f t="shared" si="25"/>
        <v>70.74468085106383</v>
      </c>
      <c r="AY23" s="156"/>
      <c r="AZ23" s="42">
        <f t="shared" si="17"/>
        <v>0</v>
      </c>
      <c r="BA23" s="247">
        <f t="shared" si="18"/>
        <v>100</v>
      </c>
      <c r="BB23" s="42">
        <f t="shared" si="19"/>
        <v>13300000</v>
      </c>
      <c r="BC23" s="247"/>
    </row>
    <row r="24" spans="1:55" ht="25.5" customHeight="1">
      <c r="A24" s="15"/>
      <c r="B24" s="10"/>
      <c r="C24" s="10"/>
      <c r="D24" s="11"/>
      <c r="E24" s="16"/>
      <c r="F24" s="17">
        <v>4</v>
      </c>
      <c r="G24" s="18"/>
      <c r="H24" s="19"/>
      <c r="I24" s="20"/>
      <c r="J24" s="16"/>
      <c r="K24" s="10"/>
      <c r="L24" s="10"/>
      <c r="M24" s="11"/>
      <c r="N24" s="30" t="s">
        <v>14</v>
      </c>
      <c r="O24" s="191">
        <f t="shared" si="26"/>
        <v>13300000</v>
      </c>
      <c r="P24" s="191">
        <f t="shared" si="26"/>
        <v>16700000</v>
      </c>
      <c r="Q24" s="191">
        <f t="shared" si="26"/>
        <v>18800000</v>
      </c>
      <c r="R24" s="191">
        <f t="shared" si="26"/>
        <v>13300000</v>
      </c>
      <c r="S24" s="191">
        <f t="shared" si="26"/>
        <v>0</v>
      </c>
      <c r="T24" s="191">
        <f t="shared" si="26"/>
        <v>205000</v>
      </c>
      <c r="U24" s="191">
        <f t="shared" si="26"/>
        <v>3135000</v>
      </c>
      <c r="V24" s="43">
        <f t="shared" si="5"/>
        <v>3340000</v>
      </c>
      <c r="W24" s="43">
        <f t="shared" si="6"/>
        <v>25.112781954887218</v>
      </c>
      <c r="X24" s="156"/>
      <c r="Y24" s="191">
        <f t="shared" si="27"/>
        <v>571000</v>
      </c>
      <c r="Z24" s="191">
        <f t="shared" si="27"/>
        <v>571000</v>
      </c>
      <c r="AA24" s="191">
        <f t="shared" si="27"/>
        <v>571000</v>
      </c>
      <c r="AB24" s="43">
        <f t="shared" si="7"/>
        <v>1713000</v>
      </c>
      <c r="AC24" s="243">
        <f t="shared" si="8"/>
        <v>9.111702127659575</v>
      </c>
      <c r="AD24" s="156"/>
      <c r="AE24" s="43">
        <f t="shared" si="9"/>
        <v>5053000</v>
      </c>
      <c r="AF24" s="243">
        <f t="shared" si="10"/>
        <v>26.877659574468087</v>
      </c>
      <c r="AG24" s="156"/>
      <c r="AH24" s="191">
        <f t="shared" si="28"/>
        <v>1596000</v>
      </c>
      <c r="AI24" s="191">
        <f t="shared" si="28"/>
        <v>1596000</v>
      </c>
      <c r="AJ24" s="191">
        <f t="shared" si="28"/>
        <v>1729000</v>
      </c>
      <c r="AK24" s="43">
        <f t="shared" si="11"/>
        <v>4921000</v>
      </c>
      <c r="AL24" s="243">
        <f t="shared" si="12"/>
        <v>26.175531914893618</v>
      </c>
      <c r="AM24" s="156"/>
      <c r="AN24" s="191">
        <f t="shared" si="29"/>
        <v>1064000</v>
      </c>
      <c r="AO24" s="191">
        <f t="shared" si="29"/>
        <v>1064000</v>
      </c>
      <c r="AP24" s="191">
        <f t="shared" si="29"/>
        <v>1198000</v>
      </c>
      <c r="AQ24" s="43">
        <f t="shared" si="13"/>
        <v>3326000</v>
      </c>
      <c r="AR24" s="243">
        <f t="shared" si="24"/>
        <v>17.69148936170213</v>
      </c>
      <c r="AS24" s="156"/>
      <c r="AT24" s="191">
        <f t="shared" si="14"/>
        <v>8247000</v>
      </c>
      <c r="AU24" s="191">
        <f t="shared" si="15"/>
        <v>62.00751879699248</v>
      </c>
      <c r="AV24" s="193"/>
      <c r="AW24" s="43">
        <f t="shared" si="16"/>
        <v>13300000</v>
      </c>
      <c r="AX24" s="243">
        <f t="shared" si="25"/>
        <v>70.74468085106383</v>
      </c>
      <c r="AY24" s="156"/>
      <c r="AZ24" s="43">
        <f t="shared" si="17"/>
        <v>0</v>
      </c>
      <c r="BA24" s="243">
        <f t="shared" si="18"/>
        <v>100</v>
      </c>
      <c r="BB24" s="43">
        <f t="shared" si="19"/>
        <v>13300000</v>
      </c>
      <c r="BC24" s="243"/>
    </row>
    <row r="25" spans="1:55" ht="25.5" customHeight="1">
      <c r="A25" s="15"/>
      <c r="B25" s="10"/>
      <c r="C25" s="10"/>
      <c r="D25" s="11"/>
      <c r="E25" s="16"/>
      <c r="F25" s="10"/>
      <c r="G25" s="21">
        <v>1</v>
      </c>
      <c r="H25" s="22"/>
      <c r="I25" s="20"/>
      <c r="J25" s="16"/>
      <c r="K25" s="10"/>
      <c r="L25" s="10"/>
      <c r="M25" s="11"/>
      <c r="N25" s="30" t="s">
        <v>57</v>
      </c>
      <c r="O25" s="191">
        <f t="shared" si="26"/>
        <v>13300000</v>
      </c>
      <c r="P25" s="191">
        <f t="shared" si="26"/>
        <v>16700000</v>
      </c>
      <c r="Q25" s="191">
        <f t="shared" si="26"/>
        <v>18800000</v>
      </c>
      <c r="R25" s="191">
        <f t="shared" si="26"/>
        <v>13300000</v>
      </c>
      <c r="S25" s="191">
        <f t="shared" si="26"/>
        <v>0</v>
      </c>
      <c r="T25" s="191">
        <f t="shared" si="26"/>
        <v>205000</v>
      </c>
      <c r="U25" s="191">
        <f t="shared" si="26"/>
        <v>3135000</v>
      </c>
      <c r="V25" s="43">
        <f t="shared" si="5"/>
        <v>3340000</v>
      </c>
      <c r="W25" s="43">
        <f t="shared" si="6"/>
        <v>25.112781954887218</v>
      </c>
      <c r="X25" s="156"/>
      <c r="Y25" s="191">
        <f t="shared" si="27"/>
        <v>571000</v>
      </c>
      <c r="Z25" s="191">
        <f t="shared" si="27"/>
        <v>571000</v>
      </c>
      <c r="AA25" s="191">
        <f t="shared" si="27"/>
        <v>571000</v>
      </c>
      <c r="AB25" s="43">
        <f t="shared" si="7"/>
        <v>1713000</v>
      </c>
      <c r="AC25" s="243">
        <f t="shared" si="8"/>
        <v>9.111702127659575</v>
      </c>
      <c r="AD25" s="156"/>
      <c r="AE25" s="43">
        <f t="shared" si="9"/>
        <v>5053000</v>
      </c>
      <c r="AF25" s="243">
        <f t="shared" si="10"/>
        <v>26.877659574468087</v>
      </c>
      <c r="AG25" s="156"/>
      <c r="AH25" s="191">
        <f t="shared" si="28"/>
        <v>1596000</v>
      </c>
      <c r="AI25" s="191">
        <f t="shared" si="28"/>
        <v>1596000</v>
      </c>
      <c r="AJ25" s="191">
        <f t="shared" si="28"/>
        <v>1729000</v>
      </c>
      <c r="AK25" s="43">
        <f t="shared" si="11"/>
        <v>4921000</v>
      </c>
      <c r="AL25" s="243">
        <f t="shared" si="12"/>
        <v>26.175531914893618</v>
      </c>
      <c r="AM25" s="156"/>
      <c r="AN25" s="191">
        <f t="shared" si="29"/>
        <v>1064000</v>
      </c>
      <c r="AO25" s="191">
        <f t="shared" si="29"/>
        <v>1064000</v>
      </c>
      <c r="AP25" s="191">
        <f t="shared" si="29"/>
        <v>1198000</v>
      </c>
      <c r="AQ25" s="43">
        <f t="shared" si="13"/>
        <v>3326000</v>
      </c>
      <c r="AR25" s="243">
        <f t="shared" si="24"/>
        <v>17.69148936170213</v>
      </c>
      <c r="AS25" s="156"/>
      <c r="AT25" s="191">
        <f t="shared" si="14"/>
        <v>8247000</v>
      </c>
      <c r="AU25" s="191">
        <f t="shared" si="15"/>
        <v>62.00751879699248</v>
      </c>
      <c r="AV25" s="252"/>
      <c r="AW25" s="43">
        <f t="shared" si="16"/>
        <v>13300000</v>
      </c>
      <c r="AX25" s="243">
        <f t="shared" si="25"/>
        <v>70.74468085106383</v>
      </c>
      <c r="AY25" s="156"/>
      <c r="AZ25" s="43">
        <f t="shared" si="17"/>
        <v>0</v>
      </c>
      <c r="BA25" s="243">
        <f t="shared" si="18"/>
        <v>100</v>
      </c>
      <c r="BB25" s="43">
        <f t="shared" si="19"/>
        <v>13300000</v>
      </c>
      <c r="BC25" s="243"/>
    </row>
    <row r="26" spans="1:55" ht="25.5" customHeight="1">
      <c r="A26" s="15"/>
      <c r="B26" s="10"/>
      <c r="C26" s="10"/>
      <c r="D26" s="11"/>
      <c r="E26" s="16"/>
      <c r="F26" s="10"/>
      <c r="G26" s="21"/>
      <c r="H26" s="62" t="s">
        <v>52</v>
      </c>
      <c r="I26" s="20"/>
      <c r="J26" s="16"/>
      <c r="K26" s="10"/>
      <c r="L26" s="10"/>
      <c r="M26" s="11"/>
      <c r="N26" s="30" t="s">
        <v>57</v>
      </c>
      <c r="O26" s="191">
        <f t="shared" si="26"/>
        <v>13300000</v>
      </c>
      <c r="P26" s="191">
        <f t="shared" si="26"/>
        <v>16700000</v>
      </c>
      <c r="Q26" s="191">
        <f t="shared" si="26"/>
        <v>18800000</v>
      </c>
      <c r="R26" s="191">
        <f t="shared" si="26"/>
        <v>13300000</v>
      </c>
      <c r="S26" s="191">
        <f t="shared" si="26"/>
        <v>0</v>
      </c>
      <c r="T26" s="191">
        <f t="shared" si="26"/>
        <v>205000</v>
      </c>
      <c r="U26" s="191">
        <f t="shared" si="26"/>
        <v>3135000</v>
      </c>
      <c r="V26" s="43">
        <f aca="true" t="shared" si="30" ref="V26:V37">S26+T26+U26</f>
        <v>3340000</v>
      </c>
      <c r="W26" s="43">
        <f t="shared" si="6"/>
        <v>25.112781954887218</v>
      </c>
      <c r="X26" s="156"/>
      <c r="Y26" s="191">
        <f t="shared" si="27"/>
        <v>571000</v>
      </c>
      <c r="Z26" s="191">
        <f t="shared" si="27"/>
        <v>571000</v>
      </c>
      <c r="AA26" s="191">
        <f t="shared" si="27"/>
        <v>571000</v>
      </c>
      <c r="AB26" s="43">
        <f t="shared" si="7"/>
        <v>1713000</v>
      </c>
      <c r="AC26" s="243">
        <f t="shared" si="8"/>
        <v>9.111702127659575</v>
      </c>
      <c r="AD26" s="156"/>
      <c r="AE26" s="43">
        <f t="shared" si="9"/>
        <v>5053000</v>
      </c>
      <c r="AF26" s="243">
        <f t="shared" si="10"/>
        <v>26.877659574468087</v>
      </c>
      <c r="AG26" s="156"/>
      <c r="AH26" s="191">
        <f t="shared" si="28"/>
        <v>1596000</v>
      </c>
      <c r="AI26" s="191">
        <f t="shared" si="28"/>
        <v>1596000</v>
      </c>
      <c r="AJ26" s="191">
        <f t="shared" si="28"/>
        <v>1729000</v>
      </c>
      <c r="AK26" s="43">
        <f t="shared" si="11"/>
        <v>4921000</v>
      </c>
      <c r="AL26" s="243">
        <f t="shared" si="12"/>
        <v>26.175531914893618</v>
      </c>
      <c r="AM26" s="156"/>
      <c r="AN26" s="191">
        <f t="shared" si="29"/>
        <v>1064000</v>
      </c>
      <c r="AO26" s="191">
        <f t="shared" si="29"/>
        <v>1064000</v>
      </c>
      <c r="AP26" s="191">
        <f t="shared" si="29"/>
        <v>1198000</v>
      </c>
      <c r="AQ26" s="43">
        <f t="shared" si="13"/>
        <v>3326000</v>
      </c>
      <c r="AR26" s="243">
        <f t="shared" si="24"/>
        <v>17.69148936170213</v>
      </c>
      <c r="AS26" s="156"/>
      <c r="AT26" s="191">
        <f t="shared" si="14"/>
        <v>8247000</v>
      </c>
      <c r="AU26" s="191">
        <f t="shared" si="15"/>
        <v>62.00751879699248</v>
      </c>
      <c r="AV26" s="254"/>
      <c r="AW26" s="43">
        <f t="shared" si="16"/>
        <v>13300000</v>
      </c>
      <c r="AX26" s="243">
        <f t="shared" si="25"/>
        <v>70.74468085106383</v>
      </c>
      <c r="AY26" s="156"/>
      <c r="AZ26" s="43">
        <f t="shared" si="17"/>
        <v>0</v>
      </c>
      <c r="BA26" s="243">
        <f t="shared" si="18"/>
        <v>100</v>
      </c>
      <c r="BB26" s="43">
        <f t="shared" si="19"/>
        <v>13300000</v>
      </c>
      <c r="BC26" s="243"/>
    </row>
    <row r="27" spans="1:55" s="9" customFormat="1" ht="25.5" customHeight="1">
      <c r="A27" s="12"/>
      <c r="B27" s="3"/>
      <c r="C27" s="3"/>
      <c r="D27" s="8"/>
      <c r="E27" s="7"/>
      <c r="F27" s="3"/>
      <c r="G27" s="4"/>
      <c r="H27" s="5"/>
      <c r="I27" s="23">
        <v>2</v>
      </c>
      <c r="J27" s="7"/>
      <c r="K27" s="3"/>
      <c r="L27" s="3"/>
      <c r="M27" s="8"/>
      <c r="N27" s="29" t="s">
        <v>61</v>
      </c>
      <c r="O27" s="135">
        <f t="shared" si="26"/>
        <v>13300000</v>
      </c>
      <c r="P27" s="135">
        <f t="shared" si="26"/>
        <v>16700000</v>
      </c>
      <c r="Q27" s="135">
        <f t="shared" si="26"/>
        <v>18800000</v>
      </c>
      <c r="R27" s="135">
        <f t="shared" si="26"/>
        <v>13300000</v>
      </c>
      <c r="S27" s="135">
        <f t="shared" si="26"/>
        <v>0</v>
      </c>
      <c r="T27" s="135">
        <f t="shared" si="26"/>
        <v>205000</v>
      </c>
      <c r="U27" s="135">
        <f t="shared" si="26"/>
        <v>3135000</v>
      </c>
      <c r="V27" s="45">
        <f t="shared" si="30"/>
        <v>3340000</v>
      </c>
      <c r="W27" s="45">
        <f t="shared" si="6"/>
        <v>25.112781954887218</v>
      </c>
      <c r="X27" s="156"/>
      <c r="Y27" s="135">
        <f t="shared" si="27"/>
        <v>571000</v>
      </c>
      <c r="Z27" s="135">
        <f t="shared" si="27"/>
        <v>571000</v>
      </c>
      <c r="AA27" s="135">
        <f t="shared" si="27"/>
        <v>571000</v>
      </c>
      <c r="AB27" s="45">
        <f t="shared" si="7"/>
        <v>1713000</v>
      </c>
      <c r="AC27" s="249">
        <f t="shared" si="8"/>
        <v>9.111702127659575</v>
      </c>
      <c r="AD27" s="156"/>
      <c r="AE27" s="45">
        <f t="shared" si="9"/>
        <v>5053000</v>
      </c>
      <c r="AF27" s="249">
        <f t="shared" si="10"/>
        <v>26.877659574468087</v>
      </c>
      <c r="AG27" s="156"/>
      <c r="AH27" s="135">
        <f t="shared" si="28"/>
        <v>1596000</v>
      </c>
      <c r="AI27" s="135">
        <f t="shared" si="28"/>
        <v>1596000</v>
      </c>
      <c r="AJ27" s="135">
        <f t="shared" si="28"/>
        <v>1729000</v>
      </c>
      <c r="AK27" s="45">
        <f t="shared" si="11"/>
        <v>4921000</v>
      </c>
      <c r="AL27" s="249">
        <f t="shared" si="12"/>
        <v>26.175531914893618</v>
      </c>
      <c r="AM27" s="156"/>
      <c r="AN27" s="135">
        <f t="shared" si="29"/>
        <v>1064000</v>
      </c>
      <c r="AO27" s="135">
        <f t="shared" si="29"/>
        <v>1064000</v>
      </c>
      <c r="AP27" s="135">
        <f t="shared" si="29"/>
        <v>1198000</v>
      </c>
      <c r="AQ27" s="45">
        <f t="shared" si="13"/>
        <v>3326000</v>
      </c>
      <c r="AR27" s="249">
        <f t="shared" si="24"/>
        <v>17.69148936170213</v>
      </c>
      <c r="AS27" s="156"/>
      <c r="AT27" s="135">
        <f t="shared" si="14"/>
        <v>8247000</v>
      </c>
      <c r="AU27" s="135">
        <f t="shared" si="15"/>
        <v>62.00751879699248</v>
      </c>
      <c r="AV27" s="201"/>
      <c r="AW27" s="45">
        <f t="shared" si="16"/>
        <v>13300000</v>
      </c>
      <c r="AX27" s="249">
        <f t="shared" si="25"/>
        <v>70.74468085106383</v>
      </c>
      <c r="AY27" s="156"/>
      <c r="AZ27" s="45">
        <f t="shared" si="17"/>
        <v>0</v>
      </c>
      <c r="BA27" s="249">
        <f t="shared" si="18"/>
        <v>100</v>
      </c>
      <c r="BB27" s="45">
        <f t="shared" si="19"/>
        <v>13300000</v>
      </c>
      <c r="BC27" s="249"/>
    </row>
    <row r="28" spans="1:55" ht="25.5" customHeight="1">
      <c r="A28" s="15"/>
      <c r="B28" s="10"/>
      <c r="C28" s="10"/>
      <c r="D28" s="11"/>
      <c r="E28" s="16"/>
      <c r="F28" s="10"/>
      <c r="G28" s="18"/>
      <c r="H28" s="19"/>
      <c r="I28" s="20"/>
      <c r="J28" s="24" t="s">
        <v>32</v>
      </c>
      <c r="K28" s="10"/>
      <c r="L28" s="10"/>
      <c r="M28" s="11"/>
      <c r="N28" s="30" t="s">
        <v>10</v>
      </c>
      <c r="O28" s="191">
        <f aca="true" t="shared" si="31" ref="O28:U28">O29+O35</f>
        <v>13300000</v>
      </c>
      <c r="P28" s="191">
        <f t="shared" si="31"/>
        <v>16700000</v>
      </c>
      <c r="Q28" s="191">
        <f t="shared" si="31"/>
        <v>18800000</v>
      </c>
      <c r="R28" s="191">
        <f t="shared" si="31"/>
        <v>13300000</v>
      </c>
      <c r="S28" s="191">
        <f t="shared" si="31"/>
        <v>0</v>
      </c>
      <c r="T28" s="191">
        <f t="shared" si="31"/>
        <v>205000</v>
      </c>
      <c r="U28" s="191">
        <f t="shared" si="31"/>
        <v>3135000</v>
      </c>
      <c r="V28" s="43">
        <f t="shared" si="30"/>
        <v>3340000</v>
      </c>
      <c r="W28" s="43">
        <f t="shared" si="6"/>
        <v>25.112781954887218</v>
      </c>
      <c r="X28" s="156"/>
      <c r="Y28" s="191">
        <f>Y29+Y35</f>
        <v>571000</v>
      </c>
      <c r="Z28" s="191">
        <f>Z29+Z35</f>
        <v>571000</v>
      </c>
      <c r="AA28" s="191">
        <f>AA29+AA35</f>
        <v>571000</v>
      </c>
      <c r="AB28" s="43">
        <f t="shared" si="7"/>
        <v>1713000</v>
      </c>
      <c r="AC28" s="243">
        <f t="shared" si="8"/>
        <v>9.111702127659575</v>
      </c>
      <c r="AD28" s="156"/>
      <c r="AE28" s="43">
        <f t="shared" si="9"/>
        <v>5053000</v>
      </c>
      <c r="AF28" s="243">
        <f t="shared" si="10"/>
        <v>26.877659574468087</v>
      </c>
      <c r="AG28" s="156"/>
      <c r="AH28" s="191">
        <f>AH29+AH35</f>
        <v>1596000</v>
      </c>
      <c r="AI28" s="191">
        <f>AI29+AI35</f>
        <v>1596000</v>
      </c>
      <c r="AJ28" s="191">
        <f>AJ29+AJ35</f>
        <v>1729000</v>
      </c>
      <c r="AK28" s="43">
        <f t="shared" si="11"/>
        <v>4921000</v>
      </c>
      <c r="AL28" s="243">
        <f t="shared" si="12"/>
        <v>26.175531914893618</v>
      </c>
      <c r="AM28" s="156"/>
      <c r="AN28" s="191">
        <f>AN29+AN35</f>
        <v>1064000</v>
      </c>
      <c r="AO28" s="191">
        <f>AO29+AO35</f>
        <v>1064000</v>
      </c>
      <c r="AP28" s="191">
        <f>AP29+AP35</f>
        <v>1198000</v>
      </c>
      <c r="AQ28" s="43">
        <f t="shared" si="13"/>
        <v>3326000</v>
      </c>
      <c r="AR28" s="243">
        <f t="shared" si="24"/>
        <v>17.69148936170213</v>
      </c>
      <c r="AS28" s="156"/>
      <c r="AT28" s="191">
        <f t="shared" si="14"/>
        <v>8247000</v>
      </c>
      <c r="AU28" s="191">
        <f t="shared" si="15"/>
        <v>62.00751879699248</v>
      </c>
      <c r="AV28" s="254"/>
      <c r="AW28" s="43">
        <f t="shared" si="16"/>
        <v>13300000</v>
      </c>
      <c r="AX28" s="243">
        <f t="shared" si="25"/>
        <v>70.74468085106383</v>
      </c>
      <c r="AY28" s="156"/>
      <c r="AZ28" s="43">
        <f t="shared" si="17"/>
        <v>0</v>
      </c>
      <c r="BA28" s="243">
        <f t="shared" si="18"/>
        <v>100</v>
      </c>
      <c r="BB28" s="43">
        <f t="shared" si="19"/>
        <v>13300000</v>
      </c>
      <c r="BC28" s="243"/>
    </row>
    <row r="29" spans="1:55" ht="25.5" customHeight="1">
      <c r="A29" s="15"/>
      <c r="B29" s="10"/>
      <c r="C29" s="10"/>
      <c r="D29" s="11"/>
      <c r="E29" s="16"/>
      <c r="F29" s="10"/>
      <c r="G29" s="18"/>
      <c r="H29" s="19"/>
      <c r="I29" s="20"/>
      <c r="J29" s="16"/>
      <c r="K29" s="292">
        <v>5</v>
      </c>
      <c r="L29" s="3"/>
      <c r="M29" s="8"/>
      <c r="N29" s="40" t="s">
        <v>20</v>
      </c>
      <c r="O29" s="158">
        <f>O30+O32</f>
        <v>11300000</v>
      </c>
      <c r="P29" s="158">
        <f>P30+P32</f>
        <v>14200000</v>
      </c>
      <c r="Q29" s="158">
        <v>16200000</v>
      </c>
      <c r="R29" s="158">
        <f>R30+R32</f>
        <v>11300000</v>
      </c>
      <c r="S29" s="158">
        <f>S30+S32</f>
        <v>0</v>
      </c>
      <c r="T29" s="158">
        <f>T30+T32</f>
        <v>0</v>
      </c>
      <c r="U29" s="158">
        <f>U30+U32</f>
        <v>3040000</v>
      </c>
      <c r="V29" s="44">
        <f t="shared" si="30"/>
        <v>3040000</v>
      </c>
      <c r="W29" s="44">
        <f t="shared" si="6"/>
        <v>26.902654867256636</v>
      </c>
      <c r="X29" s="98"/>
      <c r="Y29" s="158">
        <f>Y30+Y32</f>
        <v>418000</v>
      </c>
      <c r="Z29" s="158">
        <f>Z30+Z32</f>
        <v>418000</v>
      </c>
      <c r="AA29" s="158">
        <f>AA30+AA32</f>
        <v>418000</v>
      </c>
      <c r="AB29" s="44">
        <f t="shared" si="7"/>
        <v>1254000</v>
      </c>
      <c r="AC29" s="245">
        <f t="shared" si="8"/>
        <v>7.7407407407407405</v>
      </c>
      <c r="AD29" s="98"/>
      <c r="AE29" s="44">
        <f t="shared" si="9"/>
        <v>4294000</v>
      </c>
      <c r="AF29" s="245">
        <f t="shared" si="10"/>
        <v>26.506172839506174</v>
      </c>
      <c r="AG29" s="98"/>
      <c r="AH29" s="158">
        <f>AH30+AH32</f>
        <v>1356000</v>
      </c>
      <c r="AI29" s="158">
        <f>AI30+AI32</f>
        <v>1356000</v>
      </c>
      <c r="AJ29" s="158">
        <f>AJ30+AJ32</f>
        <v>1469000</v>
      </c>
      <c r="AK29" s="44">
        <f t="shared" si="11"/>
        <v>4181000</v>
      </c>
      <c r="AL29" s="245">
        <f t="shared" si="12"/>
        <v>25.808641975308642</v>
      </c>
      <c r="AM29" s="98"/>
      <c r="AN29" s="158">
        <f>AN30+AN32</f>
        <v>904000</v>
      </c>
      <c r="AO29" s="158">
        <f>AO30+AO32</f>
        <v>904000</v>
      </c>
      <c r="AP29" s="158">
        <f>AP30+AP32</f>
        <v>1017000</v>
      </c>
      <c r="AQ29" s="44">
        <f t="shared" si="13"/>
        <v>2825000</v>
      </c>
      <c r="AR29" s="245">
        <f t="shared" si="24"/>
        <v>17.438271604938272</v>
      </c>
      <c r="AS29" s="98"/>
      <c r="AT29" s="158">
        <f t="shared" si="14"/>
        <v>7006000</v>
      </c>
      <c r="AU29" s="158">
        <f t="shared" si="15"/>
        <v>62</v>
      </c>
      <c r="AV29" s="242"/>
      <c r="AW29" s="44">
        <f t="shared" si="16"/>
        <v>11300000</v>
      </c>
      <c r="AX29" s="245">
        <f t="shared" si="25"/>
        <v>69.75308641975309</v>
      </c>
      <c r="AY29" s="98"/>
      <c r="AZ29" s="44">
        <f t="shared" si="17"/>
        <v>0</v>
      </c>
      <c r="BA29" s="245">
        <f t="shared" si="18"/>
        <v>100</v>
      </c>
      <c r="BB29" s="44">
        <f t="shared" si="19"/>
        <v>11300000</v>
      </c>
      <c r="BC29" s="251"/>
    </row>
    <row r="30" spans="1:55" ht="25.5" customHeight="1">
      <c r="A30" s="15"/>
      <c r="B30" s="10"/>
      <c r="C30" s="10"/>
      <c r="D30" s="11"/>
      <c r="E30" s="16"/>
      <c r="F30" s="10"/>
      <c r="G30" s="18"/>
      <c r="H30" s="19"/>
      <c r="I30" s="20"/>
      <c r="J30" s="16"/>
      <c r="K30" s="10"/>
      <c r="L30" s="2">
        <v>1</v>
      </c>
      <c r="M30" s="8"/>
      <c r="N30" s="39" t="s">
        <v>98</v>
      </c>
      <c r="O30" s="160">
        <f aca="true" t="shared" si="32" ref="O30:U30">O31</f>
        <v>200000</v>
      </c>
      <c r="P30" s="160">
        <f t="shared" si="32"/>
        <v>100000</v>
      </c>
      <c r="Q30" s="160">
        <f t="shared" si="32"/>
        <v>1000000</v>
      </c>
      <c r="R30" s="160">
        <f t="shared" si="32"/>
        <v>200000</v>
      </c>
      <c r="S30" s="160">
        <f t="shared" si="32"/>
        <v>0</v>
      </c>
      <c r="T30" s="160">
        <f t="shared" si="32"/>
        <v>0</v>
      </c>
      <c r="U30" s="160">
        <f t="shared" si="32"/>
        <v>53000</v>
      </c>
      <c r="V30" s="42">
        <f t="shared" si="30"/>
        <v>53000</v>
      </c>
      <c r="W30" s="42">
        <f t="shared" si="6"/>
        <v>26.5</v>
      </c>
      <c r="X30" s="98"/>
      <c r="Y30" s="160">
        <f>Y31</f>
        <v>10000</v>
      </c>
      <c r="Z30" s="160">
        <f>Z31</f>
        <v>10000</v>
      </c>
      <c r="AA30" s="160">
        <f>AA31</f>
        <v>10000</v>
      </c>
      <c r="AB30" s="246">
        <f t="shared" si="7"/>
        <v>30000</v>
      </c>
      <c r="AC30" s="247">
        <f t="shared" si="8"/>
        <v>3</v>
      </c>
      <c r="AD30" s="98"/>
      <c r="AE30" s="246">
        <f t="shared" si="9"/>
        <v>83000</v>
      </c>
      <c r="AF30" s="247">
        <f t="shared" si="10"/>
        <v>8.3</v>
      </c>
      <c r="AG30" s="98"/>
      <c r="AH30" s="160">
        <f>AH31</f>
        <v>20000</v>
      </c>
      <c r="AI30" s="160">
        <f>AI31</f>
        <v>20000</v>
      </c>
      <c r="AJ30" s="160">
        <f>AJ31</f>
        <v>20000</v>
      </c>
      <c r="AK30" s="246">
        <f t="shared" si="11"/>
        <v>60000</v>
      </c>
      <c r="AL30" s="247">
        <f t="shared" si="12"/>
        <v>6</v>
      </c>
      <c r="AM30" s="98"/>
      <c r="AN30" s="160">
        <f>AN31</f>
        <v>10000</v>
      </c>
      <c r="AO30" s="160">
        <f>AO31</f>
        <v>10000</v>
      </c>
      <c r="AP30" s="160">
        <f>AP31</f>
        <v>37000</v>
      </c>
      <c r="AQ30" s="246">
        <f t="shared" si="13"/>
        <v>57000</v>
      </c>
      <c r="AR30" s="247">
        <f t="shared" si="24"/>
        <v>5.7</v>
      </c>
      <c r="AS30" s="98"/>
      <c r="AT30" s="246">
        <f t="shared" si="14"/>
        <v>117000</v>
      </c>
      <c r="AU30" s="246">
        <f t="shared" si="15"/>
        <v>58.5</v>
      </c>
      <c r="AV30" s="158"/>
      <c r="AW30" s="246">
        <f t="shared" si="16"/>
        <v>200000</v>
      </c>
      <c r="AX30" s="247">
        <f t="shared" si="25"/>
        <v>20</v>
      </c>
      <c r="AY30" s="98"/>
      <c r="AZ30" s="246">
        <f t="shared" si="17"/>
        <v>0</v>
      </c>
      <c r="BA30" s="247">
        <f t="shared" si="18"/>
        <v>100</v>
      </c>
      <c r="BB30" s="246">
        <f t="shared" si="19"/>
        <v>200000</v>
      </c>
      <c r="BC30" s="253"/>
    </row>
    <row r="31" spans="1:55" ht="25.5" customHeight="1">
      <c r="A31" s="15"/>
      <c r="B31" s="10"/>
      <c r="C31" s="10"/>
      <c r="D31" s="11"/>
      <c r="E31" s="16"/>
      <c r="F31" s="10"/>
      <c r="G31" s="18"/>
      <c r="H31" s="19"/>
      <c r="I31" s="20"/>
      <c r="J31" s="16"/>
      <c r="K31" s="10"/>
      <c r="L31" s="10"/>
      <c r="M31" s="202" t="s">
        <v>30</v>
      </c>
      <c r="N31" s="30" t="s">
        <v>161</v>
      </c>
      <c r="O31" s="205">
        <v>200000</v>
      </c>
      <c r="P31" s="205">
        <v>100000</v>
      </c>
      <c r="Q31" s="205">
        <v>1000000</v>
      </c>
      <c r="R31" s="205">
        <v>200000</v>
      </c>
      <c r="S31" s="205"/>
      <c r="T31" s="205"/>
      <c r="U31" s="205">
        <v>53000</v>
      </c>
      <c r="V31" s="204">
        <f t="shared" si="30"/>
        <v>53000</v>
      </c>
      <c r="W31" s="204">
        <f t="shared" si="6"/>
        <v>26.5</v>
      </c>
      <c r="X31" s="156"/>
      <c r="Y31" s="205">
        <v>10000</v>
      </c>
      <c r="Z31" s="205">
        <v>10000</v>
      </c>
      <c r="AA31" s="205">
        <v>10000</v>
      </c>
      <c r="AB31" s="254">
        <f t="shared" si="7"/>
        <v>30000</v>
      </c>
      <c r="AC31" s="255">
        <f>AB31/(Q31/100)</f>
        <v>3</v>
      </c>
      <c r="AD31" s="156"/>
      <c r="AE31" s="254">
        <f t="shared" si="9"/>
        <v>83000</v>
      </c>
      <c r="AF31" s="255">
        <f>AE31/(Q31/100)</f>
        <v>8.3</v>
      </c>
      <c r="AG31" s="156"/>
      <c r="AH31" s="205">
        <v>20000</v>
      </c>
      <c r="AI31" s="205">
        <v>20000</v>
      </c>
      <c r="AJ31" s="205">
        <v>20000</v>
      </c>
      <c r="AK31" s="254">
        <f t="shared" si="11"/>
        <v>60000</v>
      </c>
      <c r="AL31" s="255">
        <f>AK31/(Q31/100)</f>
        <v>6</v>
      </c>
      <c r="AM31" s="156"/>
      <c r="AN31" s="205">
        <v>10000</v>
      </c>
      <c r="AO31" s="205">
        <v>10000</v>
      </c>
      <c r="AP31" s="205">
        <v>37000</v>
      </c>
      <c r="AQ31" s="254">
        <f t="shared" si="13"/>
        <v>57000</v>
      </c>
      <c r="AR31" s="255">
        <f t="shared" si="24"/>
        <v>5.7</v>
      </c>
      <c r="AS31" s="156"/>
      <c r="AT31" s="254">
        <f t="shared" si="14"/>
        <v>117000</v>
      </c>
      <c r="AU31" s="254">
        <f aca="true" t="shared" si="33" ref="AU31:AU37">AT31/(R31/100)</f>
        <v>58.5</v>
      </c>
      <c r="AV31" s="252"/>
      <c r="AW31" s="254">
        <f t="shared" si="16"/>
        <v>200000</v>
      </c>
      <c r="AX31" s="255">
        <f t="shared" si="25"/>
        <v>20</v>
      </c>
      <c r="AY31" s="156"/>
      <c r="AZ31" s="254">
        <f t="shared" si="17"/>
        <v>0</v>
      </c>
      <c r="BA31" s="255">
        <f t="shared" si="18"/>
        <v>100</v>
      </c>
      <c r="BB31" s="254">
        <f t="shared" si="19"/>
        <v>200000</v>
      </c>
      <c r="BC31" s="255"/>
    </row>
    <row r="32" spans="1:55" ht="25.5" customHeight="1">
      <c r="A32" s="15"/>
      <c r="B32" s="10"/>
      <c r="C32" s="10"/>
      <c r="D32" s="11"/>
      <c r="E32" s="16"/>
      <c r="F32" s="10"/>
      <c r="G32" s="18"/>
      <c r="H32" s="19"/>
      <c r="I32" s="20"/>
      <c r="J32" s="16"/>
      <c r="K32" s="10"/>
      <c r="L32" s="2">
        <v>7</v>
      </c>
      <c r="M32" s="8"/>
      <c r="N32" s="39" t="s">
        <v>99</v>
      </c>
      <c r="O32" s="160">
        <f aca="true" t="shared" si="34" ref="O32:U32">O33+O34</f>
        <v>11100000</v>
      </c>
      <c r="P32" s="160">
        <f t="shared" si="34"/>
        <v>14100000</v>
      </c>
      <c r="Q32" s="160">
        <f t="shared" si="34"/>
        <v>16100000</v>
      </c>
      <c r="R32" s="160">
        <f t="shared" si="34"/>
        <v>11100000</v>
      </c>
      <c r="S32" s="160">
        <f t="shared" si="34"/>
        <v>0</v>
      </c>
      <c r="T32" s="160">
        <f t="shared" si="34"/>
        <v>0</v>
      </c>
      <c r="U32" s="160">
        <f t="shared" si="34"/>
        <v>2987000</v>
      </c>
      <c r="V32" s="42">
        <f t="shared" si="30"/>
        <v>2987000</v>
      </c>
      <c r="W32" s="42">
        <f t="shared" si="6"/>
        <v>26.90990990990991</v>
      </c>
      <c r="X32" s="98"/>
      <c r="Y32" s="160">
        <f>Y33+Y34</f>
        <v>408000</v>
      </c>
      <c r="Z32" s="160">
        <f>Z33+Z34</f>
        <v>408000</v>
      </c>
      <c r="AA32" s="160">
        <f>AA33+AA34</f>
        <v>408000</v>
      </c>
      <c r="AB32" s="42">
        <f aca="true" t="shared" si="35" ref="AB32:AB37">Y32+Z32+AA32</f>
        <v>1224000</v>
      </c>
      <c r="AC32" s="247">
        <f t="shared" si="8"/>
        <v>7.60248447204969</v>
      </c>
      <c r="AD32" s="98"/>
      <c r="AE32" s="42">
        <f aca="true" t="shared" si="36" ref="AE32:AE37">V32+AB32</f>
        <v>4211000</v>
      </c>
      <c r="AF32" s="247">
        <f t="shared" si="10"/>
        <v>26.15527950310559</v>
      </c>
      <c r="AG32" s="98"/>
      <c r="AH32" s="160">
        <f>AH33+AH34</f>
        <v>1336000</v>
      </c>
      <c r="AI32" s="160">
        <f>AI33+AI34</f>
        <v>1336000</v>
      </c>
      <c r="AJ32" s="160">
        <f>AJ33+AJ34</f>
        <v>1449000</v>
      </c>
      <c r="AK32" s="42">
        <f aca="true" t="shared" si="37" ref="AK32:AK37">AH32+AI32+AJ32</f>
        <v>4121000</v>
      </c>
      <c r="AL32" s="247">
        <f t="shared" si="12"/>
        <v>25.596273291925467</v>
      </c>
      <c r="AM32" s="98"/>
      <c r="AN32" s="160">
        <f>AN33+AN34</f>
        <v>894000</v>
      </c>
      <c r="AO32" s="160">
        <f>AO33+AO34</f>
        <v>894000</v>
      </c>
      <c r="AP32" s="160">
        <f>AP33+AP34</f>
        <v>980000</v>
      </c>
      <c r="AQ32" s="42">
        <f aca="true" t="shared" si="38" ref="AQ32:AQ37">AN32+AO32+AP32</f>
        <v>2768000</v>
      </c>
      <c r="AR32" s="247">
        <f t="shared" si="24"/>
        <v>17.19254658385093</v>
      </c>
      <c r="AS32" s="98"/>
      <c r="AT32" s="160">
        <f aca="true" t="shared" si="39" ref="AT32:AT37">AK32+AQ32</f>
        <v>6889000</v>
      </c>
      <c r="AU32" s="160">
        <f t="shared" si="33"/>
        <v>62.06306306306306</v>
      </c>
      <c r="AV32" s="242"/>
      <c r="AW32" s="42">
        <f aca="true" t="shared" si="40" ref="AW32:AW37">AE32+AT32</f>
        <v>11100000</v>
      </c>
      <c r="AX32" s="247">
        <f t="shared" si="25"/>
        <v>68.94409937888199</v>
      </c>
      <c r="AY32" s="98"/>
      <c r="AZ32" s="42">
        <f aca="true" t="shared" si="41" ref="AZ32:AZ37">R32-AW32</f>
        <v>0</v>
      </c>
      <c r="BA32" s="247">
        <f aca="true" t="shared" si="42" ref="BA32:BA41">AW32/(R32/100)</f>
        <v>100</v>
      </c>
      <c r="BB32" s="42">
        <f aca="true" t="shared" si="43" ref="BB32:BB37">AW32-AZ32</f>
        <v>11100000</v>
      </c>
      <c r="BC32" s="253"/>
    </row>
    <row r="33" spans="1:55" ht="25.5" customHeight="1">
      <c r="A33" s="15"/>
      <c r="B33" s="10"/>
      <c r="C33" s="10"/>
      <c r="D33" s="11"/>
      <c r="E33" s="16"/>
      <c r="F33" s="10"/>
      <c r="G33" s="18"/>
      <c r="H33" s="19"/>
      <c r="I33" s="20"/>
      <c r="J33" s="16"/>
      <c r="K33" s="10"/>
      <c r="L33" s="10"/>
      <c r="M33" s="202" t="s">
        <v>30</v>
      </c>
      <c r="N33" s="30" t="s">
        <v>162</v>
      </c>
      <c r="O33" s="205">
        <v>11000000</v>
      </c>
      <c r="P33" s="205">
        <v>14000000</v>
      </c>
      <c r="Q33" s="205">
        <v>16000000</v>
      </c>
      <c r="R33" s="205">
        <v>11000000</v>
      </c>
      <c r="S33" s="205"/>
      <c r="T33" s="205"/>
      <c r="U33" s="205">
        <v>2959000</v>
      </c>
      <c r="V33" s="204">
        <f t="shared" si="30"/>
        <v>2959000</v>
      </c>
      <c r="W33" s="204">
        <f t="shared" si="6"/>
        <v>26.9</v>
      </c>
      <c r="X33" s="156"/>
      <c r="Y33" s="205">
        <v>400000</v>
      </c>
      <c r="Z33" s="205">
        <v>400000</v>
      </c>
      <c r="AA33" s="205">
        <v>400000</v>
      </c>
      <c r="AB33" s="254">
        <f t="shared" si="35"/>
        <v>1200000</v>
      </c>
      <c r="AC33" s="255">
        <f t="shared" si="8"/>
        <v>7.5</v>
      </c>
      <c r="AD33" s="156"/>
      <c r="AE33" s="254">
        <f t="shared" si="36"/>
        <v>4159000</v>
      </c>
      <c r="AF33" s="255">
        <f t="shared" si="10"/>
        <v>25.99375</v>
      </c>
      <c r="AG33" s="156"/>
      <c r="AH33" s="205">
        <v>1330000</v>
      </c>
      <c r="AI33" s="205">
        <v>1330000</v>
      </c>
      <c r="AJ33" s="205">
        <v>1443000</v>
      </c>
      <c r="AK33" s="254">
        <f t="shared" si="37"/>
        <v>4103000</v>
      </c>
      <c r="AL33" s="255">
        <f t="shared" si="12"/>
        <v>25.64375</v>
      </c>
      <c r="AM33" s="156"/>
      <c r="AN33" s="205">
        <v>890000</v>
      </c>
      <c r="AO33" s="205">
        <v>890000</v>
      </c>
      <c r="AP33" s="205">
        <v>958000</v>
      </c>
      <c r="AQ33" s="254">
        <f t="shared" si="38"/>
        <v>2738000</v>
      </c>
      <c r="AR33" s="255">
        <f t="shared" si="24"/>
        <v>17.1125</v>
      </c>
      <c r="AS33" s="156"/>
      <c r="AT33" s="254">
        <f t="shared" si="39"/>
        <v>6841000</v>
      </c>
      <c r="AU33" s="254">
        <f t="shared" si="33"/>
        <v>62.19090909090909</v>
      </c>
      <c r="AV33" s="156"/>
      <c r="AW33" s="254">
        <f t="shared" si="40"/>
        <v>11000000</v>
      </c>
      <c r="AX33" s="255">
        <f t="shared" si="25"/>
        <v>68.75</v>
      </c>
      <c r="AY33" s="156"/>
      <c r="AZ33" s="254">
        <f t="shared" si="41"/>
        <v>0</v>
      </c>
      <c r="BA33" s="255">
        <f t="shared" si="42"/>
        <v>100</v>
      </c>
      <c r="BB33" s="254">
        <f t="shared" si="43"/>
        <v>11000000</v>
      </c>
      <c r="BC33" s="255"/>
    </row>
    <row r="34" spans="1:55" ht="25.5" customHeight="1">
      <c r="A34" s="15"/>
      <c r="B34" s="10"/>
      <c r="C34" s="10"/>
      <c r="D34" s="11"/>
      <c r="E34" s="16"/>
      <c r="F34" s="10"/>
      <c r="G34" s="18"/>
      <c r="H34" s="19"/>
      <c r="I34" s="20"/>
      <c r="J34" s="16"/>
      <c r="K34" s="10"/>
      <c r="L34" s="10"/>
      <c r="M34" s="202">
        <v>90</v>
      </c>
      <c r="N34" s="30" t="s">
        <v>163</v>
      </c>
      <c r="O34" s="205">
        <v>100000</v>
      </c>
      <c r="P34" s="205">
        <v>100000</v>
      </c>
      <c r="Q34" s="205">
        <v>100000</v>
      </c>
      <c r="R34" s="205">
        <v>100000</v>
      </c>
      <c r="S34" s="205"/>
      <c r="T34" s="205"/>
      <c r="U34" s="205">
        <v>28000</v>
      </c>
      <c r="V34" s="204">
        <f t="shared" si="30"/>
        <v>28000</v>
      </c>
      <c r="W34" s="204">
        <f t="shared" si="6"/>
        <v>28</v>
      </c>
      <c r="X34" s="156"/>
      <c r="Y34" s="205">
        <v>8000</v>
      </c>
      <c r="Z34" s="205">
        <v>8000</v>
      </c>
      <c r="AA34" s="205">
        <v>8000</v>
      </c>
      <c r="AB34" s="254">
        <f t="shared" si="35"/>
        <v>24000</v>
      </c>
      <c r="AC34" s="255">
        <f>AB34/(Q34/100)</f>
        <v>24</v>
      </c>
      <c r="AD34" s="156"/>
      <c r="AE34" s="254">
        <f t="shared" si="36"/>
        <v>52000</v>
      </c>
      <c r="AF34" s="255">
        <f>AE34/(Q34/100)</f>
        <v>52</v>
      </c>
      <c r="AG34" s="156"/>
      <c r="AH34" s="205">
        <v>6000</v>
      </c>
      <c r="AI34" s="205">
        <v>6000</v>
      </c>
      <c r="AJ34" s="205">
        <v>6000</v>
      </c>
      <c r="AK34" s="254">
        <f t="shared" si="37"/>
        <v>18000</v>
      </c>
      <c r="AL34" s="255">
        <f>AK34/(Q34/100)</f>
        <v>18</v>
      </c>
      <c r="AM34" s="156"/>
      <c r="AN34" s="205">
        <v>4000</v>
      </c>
      <c r="AO34" s="205">
        <v>4000</v>
      </c>
      <c r="AP34" s="205">
        <v>22000</v>
      </c>
      <c r="AQ34" s="254">
        <f t="shared" si="38"/>
        <v>30000</v>
      </c>
      <c r="AR34" s="255">
        <f t="shared" si="24"/>
        <v>30</v>
      </c>
      <c r="AS34" s="156"/>
      <c r="AT34" s="254">
        <f t="shared" si="39"/>
        <v>48000</v>
      </c>
      <c r="AU34" s="254">
        <f t="shared" si="33"/>
        <v>48</v>
      </c>
      <c r="AV34" s="156"/>
      <c r="AW34" s="254">
        <f t="shared" si="40"/>
        <v>100000</v>
      </c>
      <c r="AX34" s="255">
        <f t="shared" si="25"/>
        <v>100</v>
      </c>
      <c r="AY34" s="156"/>
      <c r="AZ34" s="254">
        <f t="shared" si="41"/>
        <v>0</v>
      </c>
      <c r="BA34" s="255">
        <f t="shared" si="42"/>
        <v>100</v>
      </c>
      <c r="BB34" s="254">
        <f t="shared" si="43"/>
        <v>100000</v>
      </c>
      <c r="BC34" s="255"/>
    </row>
    <row r="35" spans="1:55" ht="25.5" customHeight="1">
      <c r="A35" s="15"/>
      <c r="B35" s="10"/>
      <c r="C35" s="10"/>
      <c r="D35" s="11"/>
      <c r="E35" s="16"/>
      <c r="F35" s="10"/>
      <c r="G35" s="18"/>
      <c r="H35" s="19"/>
      <c r="I35" s="20"/>
      <c r="J35" s="16"/>
      <c r="K35" s="292">
        <v>7</v>
      </c>
      <c r="L35" s="3"/>
      <c r="M35" s="8"/>
      <c r="N35" s="40" t="s">
        <v>21</v>
      </c>
      <c r="O35" s="158">
        <f aca="true" t="shared" si="44" ref="O35:U36">O36</f>
        <v>2000000</v>
      </c>
      <c r="P35" s="158">
        <f t="shared" si="44"/>
        <v>2500000</v>
      </c>
      <c r="Q35" s="158">
        <f t="shared" si="44"/>
        <v>2600000</v>
      </c>
      <c r="R35" s="158">
        <f t="shared" si="44"/>
        <v>2000000</v>
      </c>
      <c r="S35" s="158">
        <f t="shared" si="44"/>
        <v>0</v>
      </c>
      <c r="T35" s="158">
        <f t="shared" si="44"/>
        <v>205000</v>
      </c>
      <c r="U35" s="158">
        <f t="shared" si="44"/>
        <v>95000</v>
      </c>
      <c r="V35" s="44">
        <f t="shared" si="30"/>
        <v>300000</v>
      </c>
      <c r="W35" s="44">
        <f t="shared" si="6"/>
        <v>15</v>
      </c>
      <c r="X35" s="98"/>
      <c r="Y35" s="158">
        <f aca="true" t="shared" si="45" ref="Y35:AA36">Y36</f>
        <v>153000</v>
      </c>
      <c r="Z35" s="158">
        <f t="shared" si="45"/>
        <v>153000</v>
      </c>
      <c r="AA35" s="158">
        <f t="shared" si="45"/>
        <v>153000</v>
      </c>
      <c r="AB35" s="44">
        <f t="shared" si="35"/>
        <v>459000</v>
      </c>
      <c r="AC35" s="245">
        <f t="shared" si="8"/>
        <v>17.653846153846153</v>
      </c>
      <c r="AD35" s="98"/>
      <c r="AE35" s="44">
        <f t="shared" si="36"/>
        <v>759000</v>
      </c>
      <c r="AF35" s="245">
        <f t="shared" si="10"/>
        <v>29.192307692307693</v>
      </c>
      <c r="AG35" s="98"/>
      <c r="AH35" s="158">
        <f aca="true" t="shared" si="46" ref="AH35:AJ36">AH36</f>
        <v>240000</v>
      </c>
      <c r="AI35" s="158">
        <f t="shared" si="46"/>
        <v>240000</v>
      </c>
      <c r="AJ35" s="158">
        <f t="shared" si="46"/>
        <v>260000</v>
      </c>
      <c r="AK35" s="44">
        <f t="shared" si="37"/>
        <v>740000</v>
      </c>
      <c r="AL35" s="245">
        <f t="shared" si="12"/>
        <v>28.46153846153846</v>
      </c>
      <c r="AM35" s="98"/>
      <c r="AN35" s="158">
        <f aca="true" t="shared" si="47" ref="AN35:AP36">AN36</f>
        <v>160000</v>
      </c>
      <c r="AO35" s="158">
        <f t="shared" si="47"/>
        <v>160000</v>
      </c>
      <c r="AP35" s="158">
        <f t="shared" si="47"/>
        <v>181000</v>
      </c>
      <c r="AQ35" s="44">
        <f t="shared" si="38"/>
        <v>501000</v>
      </c>
      <c r="AR35" s="245">
        <f t="shared" si="24"/>
        <v>19.26923076923077</v>
      </c>
      <c r="AS35" s="98"/>
      <c r="AT35" s="158">
        <f t="shared" si="39"/>
        <v>1241000</v>
      </c>
      <c r="AU35" s="158">
        <f t="shared" si="33"/>
        <v>62.05</v>
      </c>
      <c r="AV35" s="98"/>
      <c r="AW35" s="44">
        <f t="shared" si="40"/>
        <v>2000000</v>
      </c>
      <c r="AX35" s="245">
        <f t="shared" si="25"/>
        <v>76.92307692307692</v>
      </c>
      <c r="AY35" s="98"/>
      <c r="AZ35" s="44">
        <f t="shared" si="41"/>
        <v>0</v>
      </c>
      <c r="BA35" s="245">
        <f t="shared" si="42"/>
        <v>100</v>
      </c>
      <c r="BB35" s="44">
        <f t="shared" si="43"/>
        <v>2000000</v>
      </c>
      <c r="BC35" s="251"/>
    </row>
    <row r="36" spans="1:55" ht="25.5" customHeight="1">
      <c r="A36" s="15"/>
      <c r="B36" s="10"/>
      <c r="C36" s="10"/>
      <c r="D36" s="11"/>
      <c r="E36" s="16"/>
      <c r="F36" s="10"/>
      <c r="G36" s="18"/>
      <c r="H36" s="19"/>
      <c r="I36" s="20"/>
      <c r="J36" s="16"/>
      <c r="K36" s="10"/>
      <c r="L36" s="2">
        <v>7</v>
      </c>
      <c r="M36" s="8"/>
      <c r="N36" s="39" t="s">
        <v>99</v>
      </c>
      <c r="O36" s="160">
        <f t="shared" si="44"/>
        <v>2000000</v>
      </c>
      <c r="P36" s="160">
        <f t="shared" si="44"/>
        <v>2500000</v>
      </c>
      <c r="Q36" s="160">
        <f t="shared" si="44"/>
        <v>2600000</v>
      </c>
      <c r="R36" s="160">
        <f t="shared" si="44"/>
        <v>2000000</v>
      </c>
      <c r="S36" s="160">
        <f t="shared" si="44"/>
        <v>0</v>
      </c>
      <c r="T36" s="160">
        <f t="shared" si="44"/>
        <v>205000</v>
      </c>
      <c r="U36" s="160">
        <f t="shared" si="44"/>
        <v>95000</v>
      </c>
      <c r="V36" s="42">
        <f t="shared" si="30"/>
        <v>300000</v>
      </c>
      <c r="W36" s="42">
        <f t="shared" si="6"/>
        <v>15</v>
      </c>
      <c r="X36" s="98"/>
      <c r="Y36" s="160">
        <f t="shared" si="45"/>
        <v>153000</v>
      </c>
      <c r="Z36" s="160">
        <f t="shared" si="45"/>
        <v>153000</v>
      </c>
      <c r="AA36" s="160">
        <f t="shared" si="45"/>
        <v>153000</v>
      </c>
      <c r="AB36" s="246">
        <f t="shared" si="35"/>
        <v>459000</v>
      </c>
      <c r="AC36" s="247">
        <f t="shared" si="8"/>
        <v>17.653846153846153</v>
      </c>
      <c r="AD36" s="98"/>
      <c r="AE36" s="246">
        <f t="shared" si="36"/>
        <v>759000</v>
      </c>
      <c r="AF36" s="247">
        <f t="shared" si="10"/>
        <v>29.192307692307693</v>
      </c>
      <c r="AG36" s="98"/>
      <c r="AH36" s="160">
        <f t="shared" si="46"/>
        <v>240000</v>
      </c>
      <c r="AI36" s="160">
        <f t="shared" si="46"/>
        <v>240000</v>
      </c>
      <c r="AJ36" s="160">
        <f t="shared" si="46"/>
        <v>260000</v>
      </c>
      <c r="AK36" s="246">
        <f t="shared" si="37"/>
        <v>740000</v>
      </c>
      <c r="AL36" s="247">
        <f t="shared" si="12"/>
        <v>28.46153846153846</v>
      </c>
      <c r="AM36" s="98"/>
      <c r="AN36" s="160">
        <f t="shared" si="47"/>
        <v>160000</v>
      </c>
      <c r="AO36" s="160">
        <f t="shared" si="47"/>
        <v>160000</v>
      </c>
      <c r="AP36" s="160">
        <f t="shared" si="47"/>
        <v>181000</v>
      </c>
      <c r="AQ36" s="246">
        <f t="shared" si="38"/>
        <v>501000</v>
      </c>
      <c r="AR36" s="247">
        <f t="shared" si="24"/>
        <v>19.26923076923077</v>
      </c>
      <c r="AS36" s="98"/>
      <c r="AT36" s="246">
        <f t="shared" si="39"/>
        <v>1241000</v>
      </c>
      <c r="AU36" s="246">
        <f t="shared" si="33"/>
        <v>62.05</v>
      </c>
      <c r="AV36" s="98"/>
      <c r="AW36" s="246">
        <f t="shared" si="40"/>
        <v>2000000</v>
      </c>
      <c r="AX36" s="247">
        <f t="shared" si="25"/>
        <v>76.92307692307692</v>
      </c>
      <c r="AY36" s="98"/>
      <c r="AZ36" s="246">
        <f t="shared" si="41"/>
        <v>0</v>
      </c>
      <c r="BA36" s="247">
        <f t="shared" si="42"/>
        <v>100</v>
      </c>
      <c r="BB36" s="246">
        <f t="shared" si="43"/>
        <v>2000000</v>
      </c>
      <c r="BC36" s="253"/>
    </row>
    <row r="37" spans="1:55" ht="25.5" customHeight="1" thickBot="1">
      <c r="A37" s="227"/>
      <c r="B37" s="228"/>
      <c r="C37" s="228"/>
      <c r="D37" s="229"/>
      <c r="E37" s="230"/>
      <c r="F37" s="228"/>
      <c r="G37" s="231"/>
      <c r="H37" s="232"/>
      <c r="I37" s="233"/>
      <c r="J37" s="230"/>
      <c r="K37" s="228"/>
      <c r="L37" s="228"/>
      <c r="M37" s="234">
        <v>90</v>
      </c>
      <c r="N37" s="437" t="s">
        <v>164</v>
      </c>
      <c r="O37" s="237">
        <v>2000000</v>
      </c>
      <c r="P37" s="237">
        <v>2500000</v>
      </c>
      <c r="Q37" s="237">
        <v>2600000</v>
      </c>
      <c r="R37" s="237">
        <v>2000000</v>
      </c>
      <c r="S37" s="237"/>
      <c r="T37" s="237">
        <v>205000</v>
      </c>
      <c r="U37" s="237">
        <v>95000</v>
      </c>
      <c r="V37" s="236">
        <f t="shared" si="30"/>
        <v>300000</v>
      </c>
      <c r="W37" s="236">
        <f t="shared" si="6"/>
        <v>15</v>
      </c>
      <c r="X37" s="156"/>
      <c r="Y37" s="237">
        <v>153000</v>
      </c>
      <c r="Z37" s="237">
        <v>153000</v>
      </c>
      <c r="AA37" s="237">
        <v>153000</v>
      </c>
      <c r="AB37" s="281">
        <f t="shared" si="35"/>
        <v>459000</v>
      </c>
      <c r="AC37" s="255">
        <f t="shared" si="8"/>
        <v>17.653846153846153</v>
      </c>
      <c r="AD37" s="156"/>
      <c r="AE37" s="281">
        <f t="shared" si="36"/>
        <v>759000</v>
      </c>
      <c r="AF37" s="255">
        <f t="shared" si="10"/>
        <v>29.192307692307693</v>
      </c>
      <c r="AG37" s="156"/>
      <c r="AH37" s="237">
        <v>240000</v>
      </c>
      <c r="AI37" s="237">
        <v>240000</v>
      </c>
      <c r="AJ37" s="237">
        <v>260000</v>
      </c>
      <c r="AK37" s="281">
        <f t="shared" si="37"/>
        <v>740000</v>
      </c>
      <c r="AL37" s="255">
        <f t="shared" si="12"/>
        <v>28.46153846153846</v>
      </c>
      <c r="AM37" s="156"/>
      <c r="AN37" s="237">
        <v>160000</v>
      </c>
      <c r="AO37" s="237">
        <v>160000</v>
      </c>
      <c r="AP37" s="237">
        <v>181000</v>
      </c>
      <c r="AQ37" s="281">
        <f t="shared" si="38"/>
        <v>501000</v>
      </c>
      <c r="AR37" s="255">
        <f t="shared" si="24"/>
        <v>19.26923076923077</v>
      </c>
      <c r="AS37" s="156"/>
      <c r="AT37" s="254">
        <f t="shared" si="39"/>
        <v>1241000</v>
      </c>
      <c r="AU37" s="254">
        <f t="shared" si="33"/>
        <v>62.05</v>
      </c>
      <c r="AV37" s="156"/>
      <c r="AW37" s="281">
        <f t="shared" si="40"/>
        <v>2000000</v>
      </c>
      <c r="AX37" s="255">
        <f t="shared" si="25"/>
        <v>76.92307692307692</v>
      </c>
      <c r="AY37" s="156"/>
      <c r="AZ37" s="281">
        <f t="shared" si="41"/>
        <v>0</v>
      </c>
      <c r="BA37" s="255">
        <f t="shared" si="42"/>
        <v>100</v>
      </c>
      <c r="BB37" s="281">
        <f t="shared" si="43"/>
        <v>2000000</v>
      </c>
      <c r="BC37" s="255"/>
    </row>
    <row r="38" spans="18:55" ht="19.5" customHeight="1" thickBot="1">
      <c r="R38" s="153"/>
      <c r="S38" s="153"/>
      <c r="T38" s="153"/>
      <c r="U38" s="153"/>
      <c r="V38" s="305"/>
      <c r="W38" s="305"/>
      <c r="X38" s="156"/>
      <c r="Y38" s="153"/>
      <c r="Z38" s="153"/>
      <c r="AA38" s="153"/>
      <c r="AB38" s="156"/>
      <c r="AC38" s="156"/>
      <c r="AD38" s="156"/>
      <c r="AE38" s="156"/>
      <c r="AF38" s="156"/>
      <c r="AG38" s="156"/>
      <c r="AH38" s="153"/>
      <c r="AI38" s="153"/>
      <c r="AJ38" s="153"/>
      <c r="AK38" s="156"/>
      <c r="AL38" s="156"/>
      <c r="AM38" s="156"/>
      <c r="AN38" s="153"/>
      <c r="AO38" s="153"/>
      <c r="AP38" s="153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</row>
    <row r="39" spans="1:55" ht="19.5" customHeight="1" thickBot="1">
      <c r="A39" s="363" t="s">
        <v>143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5"/>
      <c r="O39" s="258" t="e">
        <f>O10</f>
        <v>#REF!</v>
      </c>
      <c r="P39" s="258" t="e">
        <f>P10</f>
        <v>#REF!</v>
      </c>
      <c r="Q39" s="258" t="e">
        <f>Q10</f>
        <v>#REF!</v>
      </c>
      <c r="R39" s="258">
        <f>R10</f>
        <v>15800000</v>
      </c>
      <c r="S39" s="258">
        <f>S10</f>
        <v>0</v>
      </c>
      <c r="T39" s="258">
        <f>T10</f>
        <v>205000</v>
      </c>
      <c r="U39" s="300">
        <f>U10</f>
        <v>3335000</v>
      </c>
      <c r="V39" s="258">
        <f>SUM(S39:U39)</f>
        <v>3540000</v>
      </c>
      <c r="W39" s="258">
        <f>V39/(R39/100)</f>
        <v>22.40506329113924</v>
      </c>
      <c r="X39" s="156"/>
      <c r="Y39" s="258">
        <f>Y10</f>
        <v>821000</v>
      </c>
      <c r="Z39" s="258">
        <f>Z10</f>
        <v>821000</v>
      </c>
      <c r="AA39" s="258">
        <f>AA10</f>
        <v>821000</v>
      </c>
      <c r="AB39" s="259">
        <f>SUM(Y39:AA39)</f>
        <v>2463000</v>
      </c>
      <c r="AC39" s="260">
        <f>AB39/(R39/100)</f>
        <v>15.58860759493671</v>
      </c>
      <c r="AD39" s="156"/>
      <c r="AE39" s="259">
        <f>V39+AB39</f>
        <v>6003000</v>
      </c>
      <c r="AF39" s="260">
        <f>AE39/(R39/100)</f>
        <v>37.99367088607595</v>
      </c>
      <c r="AG39" s="156"/>
      <c r="AH39" s="258">
        <f>AH10</f>
        <v>1896000</v>
      </c>
      <c r="AI39" s="258">
        <f>AI10</f>
        <v>1896000</v>
      </c>
      <c r="AJ39" s="258">
        <f>AJ10</f>
        <v>2054000</v>
      </c>
      <c r="AK39" s="259">
        <f>SUM(AH39:AJ39)</f>
        <v>5846000</v>
      </c>
      <c r="AL39" s="260">
        <f>AK39/(R39/100)</f>
        <v>37</v>
      </c>
      <c r="AM39" s="156"/>
      <c r="AN39" s="258">
        <f>AN10</f>
        <v>1264000</v>
      </c>
      <c r="AO39" s="258">
        <f>AO10</f>
        <v>1264000</v>
      </c>
      <c r="AP39" s="258">
        <f>AP10</f>
        <v>1423000</v>
      </c>
      <c r="AQ39" s="259">
        <f>SUM(AN39:AP39)</f>
        <v>3951000</v>
      </c>
      <c r="AR39" s="260">
        <f>AQ39/(R39/100)</f>
        <v>25.00632911392405</v>
      </c>
      <c r="AS39" s="156"/>
      <c r="AT39" s="259">
        <f>AK39+AQ39</f>
        <v>9797000</v>
      </c>
      <c r="AU39" s="260">
        <f>AT39/(R39/100)</f>
        <v>62.00632911392405</v>
      </c>
      <c r="AV39" s="156"/>
      <c r="AW39" s="259">
        <f>AE39+AT39</f>
        <v>15800000</v>
      </c>
      <c r="AX39" s="260">
        <f>AW39/(R39/100)</f>
        <v>100</v>
      </c>
      <c r="AY39" s="156"/>
      <c r="AZ39" s="259">
        <f>AW39-R39</f>
        <v>0</v>
      </c>
      <c r="BA39" s="260">
        <f t="shared" si="42"/>
        <v>100</v>
      </c>
      <c r="BB39" s="259">
        <f>AW39-AZ39</f>
        <v>15800000</v>
      </c>
      <c r="BC39" s="260"/>
    </row>
    <row r="40" spans="1:55" ht="19.5" customHeight="1" thickBot="1">
      <c r="A40" s="366" t="s">
        <v>144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8"/>
      <c r="O40" s="261" t="e">
        <f>#REF!</f>
        <v>#REF!</v>
      </c>
      <c r="P40" s="261" t="e">
        <f>#REF!</f>
        <v>#REF!</v>
      </c>
      <c r="Q40" s="261" t="e">
        <f>#REF!</f>
        <v>#REF!</v>
      </c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2"/>
      <c r="AZ40" s="263">
        <f>AW40-R40</f>
        <v>0</v>
      </c>
      <c r="BA40" s="264" t="e">
        <f t="shared" si="42"/>
        <v>#DIV/0!</v>
      </c>
      <c r="BB40" s="263">
        <f>AW40-AZ40</f>
        <v>0</v>
      </c>
      <c r="BC40" s="264"/>
    </row>
    <row r="41" spans="1:55" ht="19.5" customHeight="1" thickBot="1">
      <c r="A41" s="369" t="s">
        <v>145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1"/>
      <c r="O41" s="265" t="e">
        <f aca="true" t="shared" si="48" ref="O41:U41">O39-O40</f>
        <v>#REF!</v>
      </c>
      <c r="P41" s="265" t="e">
        <f t="shared" si="48"/>
        <v>#REF!</v>
      </c>
      <c r="Q41" s="265" t="e">
        <f t="shared" si="48"/>
        <v>#REF!</v>
      </c>
      <c r="R41" s="265">
        <f t="shared" si="48"/>
        <v>15800000</v>
      </c>
      <c r="S41" s="265">
        <f t="shared" si="48"/>
        <v>0</v>
      </c>
      <c r="T41" s="265">
        <f t="shared" si="48"/>
        <v>205000</v>
      </c>
      <c r="U41" s="302">
        <f t="shared" si="48"/>
        <v>3335000</v>
      </c>
      <c r="V41" s="306">
        <f>SUM(S41:U41)</f>
        <v>3540000</v>
      </c>
      <c r="W41" s="306">
        <f>V41/(R41/100)</f>
        <v>22.40506329113924</v>
      </c>
      <c r="X41" s="266"/>
      <c r="Y41" s="265">
        <f>Y39-Y40</f>
        <v>821000</v>
      </c>
      <c r="Z41" s="265">
        <f>Z39-Z40</f>
        <v>821000</v>
      </c>
      <c r="AA41" s="265">
        <f>AA39-AA40</f>
        <v>821000</v>
      </c>
      <c r="AB41" s="267">
        <f>SUM(Y41:AA41)</f>
        <v>2463000</v>
      </c>
      <c r="AC41" s="268">
        <f>AB41/(R41/100)</f>
        <v>15.58860759493671</v>
      </c>
      <c r="AD41" s="266"/>
      <c r="AE41" s="267">
        <f>V41+AB41</f>
        <v>6003000</v>
      </c>
      <c r="AF41" s="268">
        <f>AE41/(R41/100)</f>
        <v>37.99367088607595</v>
      </c>
      <c r="AG41" s="266"/>
      <c r="AH41" s="265">
        <f>AH39-AH40</f>
        <v>1896000</v>
      </c>
      <c r="AI41" s="265">
        <f>AI39-AI40</f>
        <v>1896000</v>
      </c>
      <c r="AJ41" s="265">
        <f>AJ39-AJ40</f>
        <v>2054000</v>
      </c>
      <c r="AK41" s="267">
        <f>SUM(AH41:AJ41)</f>
        <v>5846000</v>
      </c>
      <c r="AL41" s="268">
        <f>AK41/(R41/100)</f>
        <v>37</v>
      </c>
      <c r="AM41" s="266"/>
      <c r="AN41" s="265">
        <f>AN39-AN40</f>
        <v>1264000</v>
      </c>
      <c r="AO41" s="265">
        <f>AO39-AO40</f>
        <v>1264000</v>
      </c>
      <c r="AP41" s="265">
        <f>AP39-AP40</f>
        <v>1423000</v>
      </c>
      <c r="AQ41" s="267">
        <f>SUM(AN41:AP41)</f>
        <v>3951000</v>
      </c>
      <c r="AR41" s="268">
        <f>AQ41/(R41/100)</f>
        <v>25.00632911392405</v>
      </c>
      <c r="AS41" s="266"/>
      <c r="AT41" s="267">
        <f>AK41+AQ41</f>
        <v>9797000</v>
      </c>
      <c r="AU41" s="268">
        <f>AT41/(R41/100)</f>
        <v>62.00632911392405</v>
      </c>
      <c r="AV41" s="266"/>
      <c r="AW41" s="267">
        <f>AE41+AT41</f>
        <v>15800000</v>
      </c>
      <c r="AX41" s="268">
        <f>AW41/(R41/100)</f>
        <v>100</v>
      </c>
      <c r="AY41" s="266"/>
      <c r="AZ41" s="267">
        <f>AW41-R41</f>
        <v>0</v>
      </c>
      <c r="BA41" s="268">
        <f t="shared" si="42"/>
        <v>100</v>
      </c>
      <c r="BB41" s="267">
        <f>AW41-AZ41</f>
        <v>15800000</v>
      </c>
      <c r="BC41" s="268"/>
    </row>
    <row r="42" ht="19.5" customHeight="1">
      <c r="R42" s="273"/>
    </row>
    <row r="43" ht="19.5" customHeight="1">
      <c r="R43" s="274"/>
    </row>
    <row r="44" ht="19.5" customHeight="1">
      <c r="R44" s="275"/>
    </row>
    <row r="45" ht="19.5" customHeight="1">
      <c r="R45" s="273"/>
    </row>
    <row r="46" ht="19.5" customHeight="1">
      <c r="R46" s="274"/>
    </row>
    <row r="47" ht="19.5" customHeight="1">
      <c r="R47" s="275"/>
    </row>
    <row r="48" ht="19.5" customHeight="1">
      <c r="R48" s="273"/>
    </row>
    <row r="49" ht="19.5" customHeight="1">
      <c r="R49" s="274"/>
    </row>
    <row r="50" spans="1:18" s="174" customFormat="1" ht="19.5" customHeight="1">
      <c r="A50" s="362" t="s">
        <v>138</v>
      </c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O50" s="238"/>
      <c r="P50" s="362" t="s">
        <v>139</v>
      </c>
      <c r="Q50" s="362"/>
      <c r="R50" s="275"/>
    </row>
    <row r="51" spans="1:18" s="174" customFormat="1" ht="19.5" customHeight="1">
      <c r="A51" s="362" t="s">
        <v>140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O51" s="238"/>
      <c r="P51" s="362" t="s">
        <v>141</v>
      </c>
      <c r="Q51" s="362"/>
      <c r="R51" s="275"/>
    </row>
    <row r="52" spans="1:18" s="174" customFormat="1" ht="19.5" customHeight="1">
      <c r="A52" s="362" t="s">
        <v>142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O52" s="238"/>
      <c r="P52" s="238"/>
      <c r="Q52" s="238"/>
      <c r="R52" s="274"/>
    </row>
    <row r="53" ht="19.5" customHeight="1">
      <c r="R53" s="275"/>
    </row>
    <row r="54" ht="19.5" customHeight="1">
      <c r="R54" s="163"/>
    </row>
    <row r="55" ht="19.5" customHeight="1">
      <c r="R55" s="159"/>
    </row>
    <row r="56" ht="19.5" customHeight="1">
      <c r="R56" s="278"/>
    </row>
    <row r="57" ht="19.5" customHeight="1">
      <c r="R57" s="278"/>
    </row>
    <row r="58" ht="19.5" customHeight="1">
      <c r="R58" s="278"/>
    </row>
    <row r="59" ht="19.5" customHeight="1">
      <c r="R59" s="165"/>
    </row>
    <row r="60" ht="19.5" customHeight="1">
      <c r="R60" s="278"/>
    </row>
    <row r="61" ht="19.5" customHeight="1">
      <c r="R61" s="279"/>
    </row>
    <row r="62" ht="19.5" customHeight="1">
      <c r="R62" s="277"/>
    </row>
    <row r="63" ht="19.5" customHeight="1">
      <c r="R63" s="276"/>
    </row>
    <row r="64" ht="19.5" customHeight="1">
      <c r="R64" s="276"/>
    </row>
    <row r="65" ht="19.5" customHeight="1">
      <c r="R65" s="277"/>
    </row>
    <row r="66" ht="19.5" customHeight="1">
      <c r="R66" s="276"/>
    </row>
    <row r="67" ht="19.5" customHeight="1">
      <c r="R67" s="276"/>
    </row>
    <row r="68" ht="19.5" customHeight="1">
      <c r="R68" s="277"/>
    </row>
    <row r="69" ht="19.5" customHeight="1">
      <c r="R69" s="276"/>
    </row>
    <row r="70" ht="19.5" customHeight="1">
      <c r="R70" s="276"/>
    </row>
    <row r="71" ht="19.5" customHeight="1">
      <c r="R71" s="276"/>
    </row>
    <row r="72" ht="19.5" customHeight="1">
      <c r="R72" s="270"/>
    </row>
    <row r="73" ht="19.5" customHeight="1">
      <c r="R73" s="271"/>
    </row>
    <row r="74" ht="19.5" customHeight="1">
      <c r="R74" s="271"/>
    </row>
    <row r="75" ht="19.5" customHeight="1">
      <c r="R75" s="271"/>
    </row>
    <row r="76" ht="19.5" customHeight="1">
      <c r="R76" s="272"/>
    </row>
    <row r="77" ht="19.5" customHeight="1">
      <c r="R77" s="271"/>
    </row>
    <row r="78" ht="19.5" customHeight="1">
      <c r="R78" s="273"/>
    </row>
    <row r="79" ht="19.5" customHeight="1">
      <c r="R79" s="274"/>
    </row>
    <row r="80" ht="19.5" customHeight="1">
      <c r="R80" s="275"/>
    </row>
    <row r="81" ht="19.5" customHeight="1">
      <c r="R81" s="275"/>
    </row>
    <row r="82" ht="19.5" customHeight="1">
      <c r="R82" s="274"/>
    </row>
    <row r="83" ht="19.5" customHeight="1">
      <c r="R83" s="275"/>
    </row>
    <row r="84" ht="19.5" customHeight="1">
      <c r="R84" s="275"/>
    </row>
    <row r="85" ht="19.5" customHeight="1">
      <c r="R85" s="275"/>
    </row>
    <row r="86" ht="19.5" customHeight="1">
      <c r="R86" s="275"/>
    </row>
    <row r="87" ht="19.5" customHeight="1">
      <c r="R87" s="275"/>
    </row>
    <row r="88" ht="19.5" customHeight="1">
      <c r="R88" s="277"/>
    </row>
    <row r="89" ht="19.5" customHeight="1">
      <c r="R89" s="276"/>
    </row>
    <row r="90" ht="19.5" customHeight="1">
      <c r="R90" s="273"/>
    </row>
    <row r="91" ht="19.5" customHeight="1">
      <c r="R91" s="274"/>
    </row>
    <row r="92" ht="19.5" customHeight="1">
      <c r="R92" s="275"/>
    </row>
    <row r="93" ht="19.5" customHeight="1">
      <c r="R93" s="274"/>
    </row>
    <row r="94" ht="19.5" customHeight="1">
      <c r="R94" s="275"/>
    </row>
    <row r="95" ht="19.5" customHeight="1">
      <c r="R95" s="273"/>
    </row>
    <row r="96" ht="19.5" customHeight="1">
      <c r="R96" s="274"/>
    </row>
    <row r="97" ht="19.5" customHeight="1">
      <c r="R97" s="275"/>
    </row>
    <row r="98" ht="19.5" customHeight="1">
      <c r="R98" s="274"/>
    </row>
    <row r="99" ht="19.5" customHeight="1">
      <c r="R99" s="275"/>
    </row>
    <row r="100" ht="19.5" customHeight="1">
      <c r="R100" s="273"/>
    </row>
    <row r="101" ht="19.5" customHeight="1">
      <c r="R101" s="274"/>
    </row>
    <row r="102" ht="19.5" customHeight="1">
      <c r="R102" s="275"/>
    </row>
    <row r="103" ht="19.5" customHeight="1">
      <c r="R103" s="273"/>
    </row>
    <row r="104" ht="19.5" customHeight="1">
      <c r="R104" s="274"/>
    </row>
    <row r="105" ht="19.5" customHeight="1">
      <c r="R105" s="275"/>
    </row>
    <row r="106" ht="19.5" customHeight="1">
      <c r="R106" s="163"/>
    </row>
    <row r="107" ht="19.5" customHeight="1">
      <c r="R107" s="270"/>
    </row>
    <row r="108" ht="19.5" customHeight="1">
      <c r="R108" s="271"/>
    </row>
    <row r="109" ht="19.5" customHeight="1">
      <c r="R109" s="271"/>
    </row>
    <row r="110" ht="19.5" customHeight="1">
      <c r="R110" s="271"/>
    </row>
    <row r="111" ht="19.5" customHeight="1">
      <c r="R111" s="272"/>
    </row>
    <row r="112" ht="19.5" customHeight="1">
      <c r="R112" s="271"/>
    </row>
    <row r="113" ht="19.5" customHeight="1">
      <c r="R113" s="273"/>
    </row>
    <row r="114" ht="19.5" customHeight="1">
      <c r="R114" s="274"/>
    </row>
    <row r="115" ht="19.5" customHeight="1">
      <c r="R115" s="275"/>
    </row>
    <row r="116" ht="19.5" customHeight="1">
      <c r="R116" s="275"/>
    </row>
    <row r="117" ht="19.5" customHeight="1">
      <c r="R117" s="276"/>
    </row>
    <row r="118" ht="19.5" customHeight="1">
      <c r="R118" s="275"/>
    </row>
    <row r="119" ht="19.5" customHeight="1">
      <c r="R119" s="163"/>
    </row>
    <row r="120" ht="19.5" customHeight="1">
      <c r="R120" s="270"/>
    </row>
    <row r="121" ht="19.5" customHeight="1">
      <c r="R121" s="271"/>
    </row>
    <row r="122" ht="19.5" customHeight="1">
      <c r="R122" s="271"/>
    </row>
    <row r="123" ht="19.5" customHeight="1">
      <c r="R123" s="280"/>
    </row>
    <row r="124" ht="19.5" customHeight="1">
      <c r="R124" s="272"/>
    </row>
    <row r="125" ht="19.5" customHeight="1">
      <c r="R125" s="271"/>
    </row>
    <row r="126" ht="19.5" customHeight="1">
      <c r="R126" s="273"/>
    </row>
    <row r="127" ht="19.5" customHeight="1">
      <c r="R127" s="274"/>
    </row>
    <row r="128" ht="19.5" customHeight="1">
      <c r="R128" s="276"/>
    </row>
    <row r="129" ht="19.5" customHeight="1">
      <c r="R129" s="275"/>
    </row>
    <row r="130" ht="19.5" customHeight="1">
      <c r="R130" s="274"/>
    </row>
    <row r="131" ht="19.5" customHeight="1">
      <c r="R131" s="275"/>
    </row>
    <row r="132" ht="19.5" customHeight="1">
      <c r="R132" s="275"/>
    </row>
    <row r="133" ht="19.5" customHeight="1">
      <c r="R133" s="275"/>
    </row>
    <row r="134" ht="19.5" customHeight="1">
      <c r="R134" s="275"/>
    </row>
    <row r="135" ht="19.5" customHeight="1">
      <c r="R135" s="275"/>
    </row>
    <row r="136" spans="14:18" ht="19.5" customHeight="1">
      <c r="N136" s="164"/>
      <c r="O136" s="162"/>
      <c r="P136" s="162"/>
      <c r="Q136" s="162"/>
      <c r="R136" s="163"/>
    </row>
    <row r="137" spans="14:18" ht="19.5" customHeight="1">
      <c r="N137" s="164"/>
      <c r="O137" s="162"/>
      <c r="P137" s="162"/>
      <c r="Q137" s="162"/>
      <c r="R137" s="270"/>
    </row>
    <row r="138" spans="14:18" ht="19.5" customHeight="1">
      <c r="N138" s="164"/>
      <c r="O138" s="162"/>
      <c r="P138" s="162"/>
      <c r="Q138" s="162"/>
      <c r="R138" s="271"/>
    </row>
    <row r="139" spans="14:18" ht="19.5" customHeight="1">
      <c r="N139" s="164"/>
      <c r="O139" s="162"/>
      <c r="P139" s="162"/>
      <c r="Q139" s="162"/>
      <c r="R139" s="271"/>
    </row>
    <row r="140" spans="14:18" ht="19.5" customHeight="1">
      <c r="N140" s="164"/>
      <c r="O140" s="162"/>
      <c r="P140" s="162"/>
      <c r="Q140" s="162"/>
      <c r="R140" s="271"/>
    </row>
    <row r="141" spans="14:18" ht="19.5" customHeight="1">
      <c r="N141" s="164"/>
      <c r="O141" s="162"/>
      <c r="P141" s="162"/>
      <c r="Q141" s="162"/>
      <c r="R141" s="272"/>
    </row>
    <row r="142" spans="14:18" ht="19.5" customHeight="1">
      <c r="N142" s="164"/>
      <c r="O142" s="162"/>
      <c r="P142" s="162"/>
      <c r="Q142" s="162"/>
      <c r="R142" s="271"/>
    </row>
    <row r="143" spans="14:18" ht="19.5" customHeight="1">
      <c r="N143" s="164"/>
      <c r="O143" s="162"/>
      <c r="P143" s="162"/>
      <c r="Q143" s="162"/>
      <c r="R143" s="273"/>
    </row>
    <row r="144" spans="14:18" ht="19.5" customHeight="1">
      <c r="N144" s="164"/>
      <c r="O144" s="162"/>
      <c r="P144" s="162"/>
      <c r="Q144" s="162"/>
      <c r="R144" s="274"/>
    </row>
    <row r="145" spans="14:18" ht="19.5" customHeight="1">
      <c r="N145" s="164"/>
      <c r="O145" s="162"/>
      <c r="P145" s="162"/>
      <c r="Q145" s="162"/>
      <c r="R145" s="275"/>
    </row>
    <row r="146" spans="14:18" ht="19.5" customHeight="1">
      <c r="N146" s="164"/>
      <c r="O146" s="162"/>
      <c r="P146" s="162"/>
      <c r="Q146" s="162"/>
      <c r="R146" s="270"/>
    </row>
    <row r="147" spans="14:18" ht="19.5" customHeight="1">
      <c r="N147" s="164"/>
      <c r="O147" s="162"/>
      <c r="P147" s="162"/>
      <c r="Q147" s="162"/>
      <c r="R147" s="271"/>
    </row>
    <row r="148" spans="14:18" ht="19.5" customHeight="1">
      <c r="N148" s="164"/>
      <c r="O148" s="162"/>
      <c r="P148" s="162"/>
      <c r="Q148" s="162"/>
      <c r="R148" s="271"/>
    </row>
    <row r="149" spans="14:18" ht="19.5" customHeight="1">
      <c r="N149" s="164"/>
      <c r="O149" s="162"/>
      <c r="P149" s="162"/>
      <c r="Q149" s="162"/>
      <c r="R149" s="163"/>
    </row>
    <row r="150" spans="14:18" ht="19.5" customHeight="1">
      <c r="N150" s="164"/>
      <c r="O150" s="162"/>
      <c r="P150" s="162"/>
      <c r="Q150" s="162"/>
      <c r="R150" s="270"/>
    </row>
    <row r="151" spans="14:18" ht="19.5" customHeight="1">
      <c r="N151" s="164"/>
      <c r="O151" s="162"/>
      <c r="P151" s="162"/>
      <c r="Q151" s="162"/>
      <c r="R151" s="271"/>
    </row>
    <row r="152" spans="14:18" ht="19.5" customHeight="1">
      <c r="N152" s="164"/>
      <c r="O152" s="162"/>
      <c r="P152" s="162"/>
      <c r="Q152" s="162"/>
      <c r="R152" s="163"/>
    </row>
    <row r="153" spans="14:18" ht="19.5" customHeight="1">
      <c r="N153" s="164"/>
      <c r="O153" s="162"/>
      <c r="P153" s="162"/>
      <c r="Q153" s="162"/>
      <c r="R153" s="270"/>
    </row>
    <row r="154" spans="14:18" ht="19.5" customHeight="1">
      <c r="N154" s="164"/>
      <c r="O154" s="162"/>
      <c r="P154" s="162"/>
      <c r="Q154" s="162"/>
      <c r="R154" s="271"/>
    </row>
    <row r="155" spans="14:18" ht="19.5" customHeight="1">
      <c r="N155" s="164"/>
      <c r="O155" s="162"/>
      <c r="P155" s="162"/>
      <c r="Q155" s="162"/>
      <c r="R155" s="271"/>
    </row>
    <row r="156" spans="14:18" ht="12.75">
      <c r="N156" s="164"/>
      <c r="O156" s="162"/>
      <c r="P156" s="162"/>
      <c r="Q156" s="162"/>
      <c r="R156" s="271"/>
    </row>
    <row r="157" spans="14:18" ht="12.75">
      <c r="N157" s="164"/>
      <c r="O157" s="162"/>
      <c r="P157" s="162"/>
      <c r="Q157" s="162"/>
      <c r="R157" s="272"/>
    </row>
    <row r="158" spans="14:18" ht="12.75">
      <c r="N158" s="164"/>
      <c r="O158" s="162"/>
      <c r="P158" s="162"/>
      <c r="Q158" s="162"/>
      <c r="R158" s="271"/>
    </row>
    <row r="159" spans="14:18" ht="12.75">
      <c r="N159" s="164"/>
      <c r="O159" s="162"/>
      <c r="P159" s="162"/>
      <c r="Q159" s="162"/>
      <c r="R159" s="273"/>
    </row>
    <row r="160" spans="14:18" ht="12.75">
      <c r="N160" s="164"/>
      <c r="O160" s="162"/>
      <c r="P160" s="162"/>
      <c r="Q160" s="162"/>
      <c r="R160" s="274"/>
    </row>
    <row r="161" spans="14:18" ht="12.75">
      <c r="N161" s="164"/>
      <c r="O161" s="162"/>
      <c r="P161" s="162"/>
      <c r="Q161" s="162"/>
      <c r="R161" s="164"/>
    </row>
    <row r="162" ht="12.75">
      <c r="R162" s="164"/>
    </row>
    <row r="163" ht="12.75">
      <c r="R163" s="164"/>
    </row>
    <row r="164" ht="12.75">
      <c r="R164" s="164"/>
    </row>
    <row r="165" ht="12.75">
      <c r="R165" s="164"/>
    </row>
    <row r="166" ht="12.75">
      <c r="R166" s="164"/>
    </row>
    <row r="167" ht="12.75">
      <c r="R167" s="164"/>
    </row>
    <row r="168" ht="12.75">
      <c r="R168" s="164"/>
    </row>
    <row r="169" ht="12.75">
      <c r="R169" s="164"/>
    </row>
    <row r="170" ht="12.75">
      <c r="R170" s="164"/>
    </row>
    <row r="171" ht="12.75">
      <c r="R171" s="164"/>
    </row>
    <row r="172" ht="12.75">
      <c r="R172" s="164"/>
    </row>
    <row r="173" ht="12.75">
      <c r="R173" s="164"/>
    </row>
    <row r="174" ht="12.75">
      <c r="R174" s="164"/>
    </row>
    <row r="175" ht="12.75">
      <c r="R175" s="164"/>
    </row>
    <row r="176" ht="12.75">
      <c r="R176" s="164"/>
    </row>
    <row r="177" ht="12.75">
      <c r="R177" s="164"/>
    </row>
    <row r="178" ht="12.75">
      <c r="R178" s="164"/>
    </row>
    <row r="179" ht="12.75">
      <c r="R179" s="164"/>
    </row>
    <row r="180" ht="12.75">
      <c r="R180" s="164"/>
    </row>
  </sheetData>
  <sheetProtection/>
  <mergeCells count="41">
    <mergeCell ref="A52:K52"/>
    <mergeCell ref="A39:N39"/>
    <mergeCell ref="A40:N40"/>
    <mergeCell ref="A41:N41"/>
    <mergeCell ref="A50:K50"/>
    <mergeCell ref="P50:Q50"/>
    <mergeCell ref="A51:K51"/>
    <mergeCell ref="P51:Q51"/>
    <mergeCell ref="AW7:AX8"/>
    <mergeCell ref="AZ7:BA8"/>
    <mergeCell ref="O8:O9"/>
    <mergeCell ref="P8:P9"/>
    <mergeCell ref="Q8:Q9"/>
    <mergeCell ref="R8:R9"/>
    <mergeCell ref="AK7:AL8"/>
    <mergeCell ref="AN7:AN9"/>
    <mergeCell ref="AO7:AO9"/>
    <mergeCell ref="AP7:AP9"/>
    <mergeCell ref="AQ7:AR8"/>
    <mergeCell ref="AT7:AU8"/>
    <mergeCell ref="AA7:AA9"/>
    <mergeCell ref="AB7:AC8"/>
    <mergeCell ref="AE7:AF8"/>
    <mergeCell ref="AH7:AH9"/>
    <mergeCell ref="AI7:AI9"/>
    <mergeCell ref="AJ7:AJ9"/>
    <mergeCell ref="S7:S9"/>
    <mergeCell ref="T7:T9"/>
    <mergeCell ref="U7:U9"/>
    <mergeCell ref="V7:W8"/>
    <mergeCell ref="Y7:Y9"/>
    <mergeCell ref="Z7:Z9"/>
    <mergeCell ref="A1:Q1"/>
    <mergeCell ref="A2:Q2"/>
    <mergeCell ref="A3:Q3"/>
    <mergeCell ref="A6:Q6"/>
    <mergeCell ref="A7:D8"/>
    <mergeCell ref="E7:H8"/>
    <mergeCell ref="I7:I9"/>
    <mergeCell ref="J7:M8"/>
    <mergeCell ref="P7:Q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72"/>
  <sheetViews>
    <sheetView zoomScalePageLayoutView="0" workbookViewId="0" topLeftCell="A23">
      <selection activeCell="A45" sqref="A45"/>
    </sheetView>
  </sheetViews>
  <sheetFormatPr defaultColWidth="9.140625" defaultRowHeight="12.75"/>
  <cols>
    <col min="1" max="13" width="3.7109375" style="154" customWidth="1"/>
    <col min="14" max="14" width="36.8515625" style="154" customWidth="1"/>
    <col min="15" max="15" width="14.140625" style="153" hidden="1" customWidth="1"/>
    <col min="16" max="16" width="15.28125" style="153" hidden="1" customWidth="1"/>
    <col min="17" max="17" width="0.13671875" style="153" customWidth="1"/>
    <col min="18" max="18" width="13.8515625" style="154" customWidth="1"/>
    <col min="19" max="19" width="14.7109375" style="154" hidden="1" customWidth="1"/>
    <col min="20" max="20" width="14.421875" style="154" hidden="1" customWidth="1"/>
    <col min="21" max="21" width="13.140625" style="154" hidden="1" customWidth="1"/>
    <col min="22" max="22" width="11.57421875" style="154" customWidth="1"/>
    <col min="23" max="23" width="0.13671875" style="154" customWidth="1"/>
    <col min="24" max="24" width="3.421875" style="154" customWidth="1"/>
    <col min="25" max="25" width="13.7109375" style="154" customWidth="1"/>
    <col min="26" max="26" width="14.00390625" style="154" customWidth="1"/>
    <col min="27" max="27" width="14.140625" style="154" customWidth="1"/>
    <col min="28" max="28" width="12.57421875" style="154" customWidth="1"/>
    <col min="29" max="29" width="5.28125" style="154" customWidth="1"/>
    <col min="30" max="30" width="2.421875" style="154" customWidth="1"/>
    <col min="31" max="31" width="13.7109375" style="154" customWidth="1"/>
    <col min="32" max="32" width="0.2890625" style="154" customWidth="1"/>
    <col min="33" max="33" width="3.8515625" style="154" customWidth="1"/>
    <col min="34" max="34" width="13.00390625" style="154" customWidth="1"/>
    <col min="35" max="35" width="15.00390625" style="154" customWidth="1"/>
    <col min="36" max="36" width="12.7109375" style="154" customWidth="1"/>
    <col min="37" max="37" width="13.8515625" style="154" customWidth="1"/>
    <col min="38" max="39" width="5.00390625" style="154" customWidth="1"/>
    <col min="40" max="40" width="13.28125" style="154" customWidth="1"/>
    <col min="41" max="41" width="12.7109375" style="154" customWidth="1"/>
    <col min="42" max="42" width="15.00390625" style="154" customWidth="1"/>
    <col min="43" max="43" width="11.421875" style="154" customWidth="1"/>
    <col min="44" max="44" width="5.8515625" style="154" customWidth="1"/>
    <col min="45" max="45" width="3.57421875" style="154" customWidth="1"/>
    <col min="46" max="46" width="12.8515625" style="154" customWidth="1"/>
    <col min="47" max="47" width="6.00390625" style="154" customWidth="1"/>
    <col min="48" max="48" width="3.00390625" style="154" customWidth="1"/>
    <col min="49" max="49" width="12.8515625" style="154" customWidth="1"/>
    <col min="50" max="50" width="8.00390625" style="154" customWidth="1"/>
    <col min="51" max="51" width="4.00390625" style="154" customWidth="1"/>
    <col min="52" max="52" width="13.57421875" style="154" hidden="1" customWidth="1"/>
    <col min="53" max="53" width="11.8515625" style="154" hidden="1" customWidth="1"/>
    <col min="54" max="54" width="15.140625" style="154" hidden="1" customWidth="1"/>
    <col min="55" max="55" width="0" style="154" hidden="1" customWidth="1"/>
    <col min="56" max="16384" width="9.140625" style="154" customWidth="1"/>
  </cols>
  <sheetData>
    <row r="1" spans="1:17" s="186" customFormat="1" ht="18.75" customHeight="1">
      <c r="A1" s="372" t="s">
        <v>89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7" s="186" customFormat="1" ht="18.75" customHeight="1">
      <c r="A2" s="372" t="s">
        <v>160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s="186" customFormat="1" ht="18.75" customHeight="1">
      <c r="A3" s="373" t="s">
        <v>90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</row>
    <row r="4" spans="1:17" s="155" customFormat="1" ht="12.75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87"/>
      <c r="P4" s="187"/>
      <c r="Q4" s="187"/>
    </row>
    <row r="5" spans="1:49" ht="31.5" customHeight="1" hidden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88"/>
      <c r="P5" s="188"/>
      <c r="Q5" s="54"/>
      <c r="AU5" s="164"/>
      <c r="AV5" s="163"/>
      <c r="AW5" s="164"/>
    </row>
    <row r="6" spans="1:48" s="157" customFormat="1" ht="15.75" customHeight="1" thickBot="1">
      <c r="A6" s="313" t="s">
        <v>59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5"/>
      <c r="AU6" s="310"/>
      <c r="AV6" s="309"/>
    </row>
    <row r="7" spans="1:53" ht="41.25" customHeight="1" thickBot="1">
      <c r="A7" s="316" t="s">
        <v>91</v>
      </c>
      <c r="B7" s="374"/>
      <c r="C7" s="374"/>
      <c r="D7" s="375"/>
      <c r="E7" s="316" t="s">
        <v>92</v>
      </c>
      <c r="F7" s="374"/>
      <c r="G7" s="374"/>
      <c r="H7" s="375"/>
      <c r="I7" s="331" t="s">
        <v>53</v>
      </c>
      <c r="J7" s="316" t="s">
        <v>88</v>
      </c>
      <c r="K7" s="374"/>
      <c r="L7" s="374"/>
      <c r="M7" s="375"/>
      <c r="N7" s="113" t="s">
        <v>1</v>
      </c>
      <c r="O7" s="64" t="s">
        <v>58</v>
      </c>
      <c r="P7" s="343" t="s">
        <v>62</v>
      </c>
      <c r="Q7" s="344"/>
      <c r="R7" s="64" t="s">
        <v>146</v>
      </c>
      <c r="S7" s="349" t="s">
        <v>33</v>
      </c>
      <c r="T7" s="349" t="s">
        <v>34</v>
      </c>
      <c r="U7" s="352" t="s">
        <v>35</v>
      </c>
      <c r="V7" s="337" t="s">
        <v>46</v>
      </c>
      <c r="W7" s="355"/>
      <c r="X7" s="156"/>
      <c r="Y7" s="349" t="s">
        <v>36</v>
      </c>
      <c r="Z7" s="349" t="s">
        <v>37</v>
      </c>
      <c r="AA7" s="352" t="s">
        <v>38</v>
      </c>
      <c r="AB7" s="337" t="s">
        <v>47</v>
      </c>
      <c r="AC7" s="355"/>
      <c r="AD7" s="156"/>
      <c r="AE7" s="337" t="s">
        <v>50</v>
      </c>
      <c r="AF7" s="355"/>
      <c r="AG7" s="156"/>
      <c r="AH7" s="349" t="s">
        <v>39</v>
      </c>
      <c r="AI7" s="349" t="s">
        <v>40</v>
      </c>
      <c r="AJ7" s="352" t="s">
        <v>41</v>
      </c>
      <c r="AK7" s="337" t="s">
        <v>48</v>
      </c>
      <c r="AL7" s="355"/>
      <c r="AM7" s="156"/>
      <c r="AN7" s="349" t="s">
        <v>42</v>
      </c>
      <c r="AO7" s="349" t="s">
        <v>43</v>
      </c>
      <c r="AP7" s="352" t="s">
        <v>44</v>
      </c>
      <c r="AQ7" s="337" t="s">
        <v>49</v>
      </c>
      <c r="AR7" s="355"/>
      <c r="AS7" s="156"/>
      <c r="AT7" s="337" t="s">
        <v>51</v>
      </c>
      <c r="AU7" s="355"/>
      <c r="AV7" s="191"/>
      <c r="AW7" s="337" t="s">
        <v>13</v>
      </c>
      <c r="AX7" s="355"/>
      <c r="AY7" s="156"/>
      <c r="AZ7" s="337" t="s">
        <v>60</v>
      </c>
      <c r="BA7" s="355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41"/>
      <c r="J8" s="376"/>
      <c r="K8" s="377"/>
      <c r="L8" s="377"/>
      <c r="M8" s="378"/>
      <c r="N8" s="114"/>
      <c r="O8" s="325" t="s">
        <v>75</v>
      </c>
      <c r="P8" s="325" t="s">
        <v>77</v>
      </c>
      <c r="Q8" s="325" t="s">
        <v>147</v>
      </c>
      <c r="R8" s="325" t="s">
        <v>75</v>
      </c>
      <c r="S8" s="350"/>
      <c r="T8" s="350"/>
      <c r="U8" s="353"/>
      <c r="V8" s="356"/>
      <c r="W8" s="357"/>
      <c r="X8" s="156"/>
      <c r="Y8" s="350"/>
      <c r="Z8" s="350"/>
      <c r="AA8" s="353"/>
      <c r="AB8" s="358"/>
      <c r="AC8" s="357"/>
      <c r="AD8" s="156"/>
      <c r="AE8" s="360"/>
      <c r="AF8" s="361"/>
      <c r="AG8" s="156"/>
      <c r="AH8" s="350"/>
      <c r="AI8" s="350"/>
      <c r="AJ8" s="353"/>
      <c r="AK8" s="360"/>
      <c r="AL8" s="361"/>
      <c r="AM8" s="156"/>
      <c r="AN8" s="350"/>
      <c r="AO8" s="350"/>
      <c r="AP8" s="353"/>
      <c r="AQ8" s="358"/>
      <c r="AR8" s="357"/>
      <c r="AS8" s="156"/>
      <c r="AT8" s="360"/>
      <c r="AU8" s="361"/>
      <c r="AV8" s="244"/>
      <c r="AW8" s="358"/>
      <c r="AX8" s="357"/>
      <c r="AY8" s="156"/>
      <c r="AZ8" s="356"/>
      <c r="BA8" s="357"/>
    </row>
    <row r="9" spans="1:53" s="157" customFormat="1" ht="19.5" customHeight="1" thickBot="1">
      <c r="A9" s="87" t="s">
        <v>2</v>
      </c>
      <c r="B9" s="89" t="s">
        <v>3</v>
      </c>
      <c r="C9" s="89" t="s">
        <v>4</v>
      </c>
      <c r="D9" s="88" t="s">
        <v>5</v>
      </c>
      <c r="E9" s="90" t="s">
        <v>2</v>
      </c>
      <c r="F9" s="91" t="s">
        <v>3</v>
      </c>
      <c r="G9" s="92" t="s">
        <v>4</v>
      </c>
      <c r="H9" s="93" t="s">
        <v>5</v>
      </c>
      <c r="I9" s="342"/>
      <c r="J9" s="87" t="s">
        <v>2</v>
      </c>
      <c r="K9" s="89" t="s">
        <v>3</v>
      </c>
      <c r="L9" s="89" t="s">
        <v>4</v>
      </c>
      <c r="M9" s="88" t="s">
        <v>5</v>
      </c>
      <c r="N9" s="115"/>
      <c r="O9" s="359"/>
      <c r="P9" s="359"/>
      <c r="Q9" s="359"/>
      <c r="R9" s="359"/>
      <c r="S9" s="351"/>
      <c r="T9" s="351"/>
      <c r="U9" s="354"/>
      <c r="V9" s="269" t="s">
        <v>45</v>
      </c>
      <c r="W9" s="239" t="s">
        <v>56</v>
      </c>
      <c r="X9" s="156"/>
      <c r="Y9" s="351"/>
      <c r="Z9" s="351"/>
      <c r="AA9" s="354"/>
      <c r="AB9" s="51" t="s">
        <v>45</v>
      </c>
      <c r="AC9" s="239" t="s">
        <v>56</v>
      </c>
      <c r="AD9" s="156"/>
      <c r="AE9" s="51" t="s">
        <v>45</v>
      </c>
      <c r="AF9" s="239" t="s">
        <v>56</v>
      </c>
      <c r="AG9" s="156"/>
      <c r="AH9" s="350"/>
      <c r="AI9" s="350"/>
      <c r="AJ9" s="353"/>
      <c r="AK9" s="51" t="s">
        <v>45</v>
      </c>
      <c r="AL9" s="239" t="s">
        <v>56</v>
      </c>
      <c r="AM9" s="156"/>
      <c r="AN9" s="351"/>
      <c r="AO9" s="351"/>
      <c r="AP9" s="353"/>
      <c r="AQ9" s="51" t="s">
        <v>45</v>
      </c>
      <c r="AR9" s="239" t="s">
        <v>56</v>
      </c>
      <c r="AS9" s="156"/>
      <c r="AT9" s="51" t="s">
        <v>45</v>
      </c>
      <c r="AU9" s="239" t="s">
        <v>56</v>
      </c>
      <c r="AV9" s="246"/>
      <c r="AW9" s="51" t="s">
        <v>45</v>
      </c>
      <c r="AX9" s="239" t="s">
        <v>56</v>
      </c>
      <c r="AY9" s="156"/>
      <c r="AZ9" s="269" t="s">
        <v>45</v>
      </c>
      <c r="BA9" s="239" t="s">
        <v>56</v>
      </c>
    </row>
    <row r="10" spans="1:55" s="9" customFormat="1" ht="25.5" customHeight="1">
      <c r="A10" s="31">
        <v>38</v>
      </c>
      <c r="B10" s="32"/>
      <c r="C10" s="32"/>
      <c r="D10" s="33"/>
      <c r="E10" s="34"/>
      <c r="F10" s="32"/>
      <c r="G10" s="35"/>
      <c r="H10" s="36"/>
      <c r="I10" s="37"/>
      <c r="J10" s="34"/>
      <c r="K10" s="32"/>
      <c r="L10" s="32"/>
      <c r="M10" s="33"/>
      <c r="N10" s="38" t="s">
        <v>6</v>
      </c>
      <c r="O10" s="189" t="e">
        <f aca="true" t="shared" si="0" ref="O10:X12">O11</f>
        <v>#REF!</v>
      </c>
      <c r="P10" s="189" t="e">
        <f t="shared" si="0"/>
        <v>#REF!</v>
      </c>
      <c r="Q10" s="189" t="e">
        <f t="shared" si="0"/>
        <v>#REF!</v>
      </c>
      <c r="R10" s="189">
        <f t="shared" si="0"/>
        <v>1250000</v>
      </c>
      <c r="S10" s="189">
        <f t="shared" si="0"/>
        <v>0</v>
      </c>
      <c r="T10" s="189">
        <f t="shared" si="0"/>
        <v>0</v>
      </c>
      <c r="U10" s="189">
        <f t="shared" si="0"/>
        <v>424000</v>
      </c>
      <c r="V10" s="189">
        <f>S10+T10+U10</f>
        <v>424000</v>
      </c>
      <c r="W10" s="41">
        <f>V10/(R10/100)</f>
        <v>33.92</v>
      </c>
      <c r="X10" s="156"/>
      <c r="Y10" s="189">
        <f aca="true" t="shared" si="1" ref="Y10:AG12">Y11</f>
        <v>17000</v>
      </c>
      <c r="Z10" s="189">
        <f t="shared" si="1"/>
        <v>17000</v>
      </c>
      <c r="AA10" s="189">
        <f t="shared" si="1"/>
        <v>17000</v>
      </c>
      <c r="AB10" s="41">
        <f>Y10+Z10+AA10</f>
        <v>51000</v>
      </c>
      <c r="AC10" s="240">
        <f>AB10/(R10/100)</f>
        <v>4.08</v>
      </c>
      <c r="AD10" s="156"/>
      <c r="AE10" s="41">
        <f>V10+AB10</f>
        <v>475000</v>
      </c>
      <c r="AF10" s="240">
        <f>AE10/(R10/100)</f>
        <v>38</v>
      </c>
      <c r="AG10" s="156"/>
      <c r="AH10" s="189">
        <f aca="true" t="shared" si="2" ref="AH10:AM12">AH11</f>
        <v>150000</v>
      </c>
      <c r="AI10" s="189">
        <f t="shared" si="2"/>
        <v>150000</v>
      </c>
      <c r="AJ10" s="189">
        <f t="shared" si="2"/>
        <v>163000</v>
      </c>
      <c r="AK10" s="41">
        <f>AH10+AI10+AJ10</f>
        <v>463000</v>
      </c>
      <c r="AL10" s="240">
        <f>AK10/(R10/100)</f>
        <v>37.04</v>
      </c>
      <c r="AM10" s="156"/>
      <c r="AN10" s="189">
        <f aca="true" t="shared" si="3" ref="AN10:AX12">AN11</f>
        <v>100000</v>
      </c>
      <c r="AO10" s="189">
        <f t="shared" si="3"/>
        <v>100000</v>
      </c>
      <c r="AP10" s="189">
        <f t="shared" si="3"/>
        <v>112000</v>
      </c>
      <c r="AQ10" s="41">
        <f>AN10+AO10+AP10</f>
        <v>312000</v>
      </c>
      <c r="AR10" s="240">
        <f>AQ10/(R10/100)</f>
        <v>24.96</v>
      </c>
      <c r="AS10" s="156"/>
      <c r="AT10" s="189">
        <f>AK10+AQ10</f>
        <v>775000</v>
      </c>
      <c r="AU10" s="189">
        <f>AT10/(R10/100)</f>
        <v>62</v>
      </c>
      <c r="AV10" s="242"/>
      <c r="AW10" s="41">
        <f>AE10+AT10</f>
        <v>1250000</v>
      </c>
      <c r="AX10" s="41">
        <f aca="true" t="shared" si="4" ref="AX10:AX29">AW10/(R10/100)</f>
        <v>100</v>
      </c>
      <c r="AY10" s="156"/>
      <c r="AZ10" s="41">
        <f>R10-AW10</f>
        <v>0</v>
      </c>
      <c r="BA10" s="240">
        <f>AW10/(R10/100)</f>
        <v>100</v>
      </c>
      <c r="BB10" s="41">
        <f>AW10-AZ10</f>
        <v>1250000</v>
      </c>
      <c r="BC10" s="240"/>
    </row>
    <row r="11" spans="1:55" s="9" customFormat="1" ht="25.5" customHeight="1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39" t="s">
        <v>7</v>
      </c>
      <c r="O11" s="190" t="e">
        <f t="shared" si="0"/>
        <v>#REF!</v>
      </c>
      <c r="P11" s="190" t="e">
        <f t="shared" si="0"/>
        <v>#REF!</v>
      </c>
      <c r="Q11" s="190" t="e">
        <f t="shared" si="0"/>
        <v>#REF!</v>
      </c>
      <c r="R11" s="190">
        <f t="shared" si="0"/>
        <v>1250000</v>
      </c>
      <c r="S11" s="190">
        <f t="shared" si="0"/>
        <v>0</v>
      </c>
      <c r="T11" s="190">
        <f t="shared" si="0"/>
        <v>0</v>
      </c>
      <c r="U11" s="190">
        <f t="shared" si="0"/>
        <v>424000</v>
      </c>
      <c r="V11" s="190">
        <f>S11+T11+U11</f>
        <v>424000</v>
      </c>
      <c r="W11" s="47">
        <f>V11/(R11/100)</f>
        <v>33.92</v>
      </c>
      <c r="X11" s="156"/>
      <c r="Y11" s="190">
        <f t="shared" si="1"/>
        <v>17000</v>
      </c>
      <c r="Z11" s="190">
        <f t="shared" si="1"/>
        <v>17000</v>
      </c>
      <c r="AA11" s="190">
        <f t="shared" si="1"/>
        <v>17000</v>
      </c>
      <c r="AB11" s="47">
        <f>Y11+Z11+AA11</f>
        <v>51000</v>
      </c>
      <c r="AC11" s="241">
        <f>AB11/(R11/100)</f>
        <v>4.08</v>
      </c>
      <c r="AD11" s="156"/>
      <c r="AE11" s="47">
        <f>V11+AB11</f>
        <v>475000</v>
      </c>
      <c r="AF11" s="241">
        <f>AE11/(R11/100)</f>
        <v>38</v>
      </c>
      <c r="AG11" s="156"/>
      <c r="AH11" s="190">
        <f t="shared" si="2"/>
        <v>150000</v>
      </c>
      <c r="AI11" s="190">
        <f t="shared" si="2"/>
        <v>150000</v>
      </c>
      <c r="AJ11" s="190">
        <f t="shared" si="2"/>
        <v>163000</v>
      </c>
      <c r="AK11" s="47">
        <f>AH11+AI11+AJ11</f>
        <v>463000</v>
      </c>
      <c r="AL11" s="241">
        <f>AK11/(R11/100)</f>
        <v>37.04</v>
      </c>
      <c r="AM11" s="156"/>
      <c r="AN11" s="190">
        <f t="shared" si="3"/>
        <v>100000</v>
      </c>
      <c r="AO11" s="190">
        <f t="shared" si="3"/>
        <v>100000</v>
      </c>
      <c r="AP11" s="190">
        <f t="shared" si="3"/>
        <v>112000</v>
      </c>
      <c r="AQ11" s="47">
        <f>AN11+AO11+AP11</f>
        <v>312000</v>
      </c>
      <c r="AR11" s="241">
        <f>AQ11/(R11/100)</f>
        <v>24.96</v>
      </c>
      <c r="AS11" s="156"/>
      <c r="AT11" s="190">
        <f>AK11+AQ11</f>
        <v>775000</v>
      </c>
      <c r="AU11" s="190">
        <f>AT11/(R11/100)</f>
        <v>62</v>
      </c>
      <c r="AV11" s="242"/>
      <c r="AW11" s="47">
        <f>AE11+AT11</f>
        <v>1250000</v>
      </c>
      <c r="AX11" s="47">
        <f t="shared" si="4"/>
        <v>100</v>
      </c>
      <c r="AY11" s="156"/>
      <c r="AZ11" s="47">
        <f>R11-AW11</f>
        <v>0</v>
      </c>
      <c r="BA11" s="241">
        <f>AW11/(R11/100)</f>
        <v>100</v>
      </c>
      <c r="BB11" s="47">
        <f>AW11-AZ11</f>
        <v>1250000</v>
      </c>
      <c r="BC11" s="241"/>
    </row>
    <row r="12" spans="1:55" s="9" customFormat="1" ht="25.5" customHeight="1">
      <c r="A12" s="12"/>
      <c r="B12" s="3"/>
      <c r="C12" s="13" t="s">
        <v>29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0" t="s">
        <v>63</v>
      </c>
      <c r="O12" s="191" t="e">
        <f>#REF!+#REF!+#REF!+O13+#REF!</f>
        <v>#REF!</v>
      </c>
      <c r="P12" s="191" t="e">
        <f>#REF!+#REF!+#REF!+P13+#REF!</f>
        <v>#REF!</v>
      </c>
      <c r="Q12" s="191" t="e">
        <f>#REF!+#REF!+#REF!+Q13+#REF!</f>
        <v>#REF!</v>
      </c>
      <c r="R12" s="191">
        <f>R13</f>
        <v>1250000</v>
      </c>
      <c r="S12" s="191">
        <f t="shared" si="0"/>
        <v>0</v>
      </c>
      <c r="T12" s="191">
        <f t="shared" si="0"/>
        <v>0</v>
      </c>
      <c r="U12" s="191">
        <f t="shared" si="0"/>
        <v>424000</v>
      </c>
      <c r="V12" s="191">
        <f t="shared" si="0"/>
        <v>424000</v>
      </c>
      <c r="W12" s="191">
        <f t="shared" si="0"/>
        <v>33.92</v>
      </c>
      <c r="X12" s="191"/>
      <c r="Y12" s="191">
        <f t="shared" si="1"/>
        <v>17000</v>
      </c>
      <c r="Z12" s="191">
        <f t="shared" si="1"/>
        <v>17000</v>
      </c>
      <c r="AA12" s="191">
        <f t="shared" si="1"/>
        <v>17000</v>
      </c>
      <c r="AB12" s="191">
        <f t="shared" si="1"/>
        <v>51000</v>
      </c>
      <c r="AC12" s="191">
        <f t="shared" si="1"/>
        <v>3.648068669527897</v>
      </c>
      <c r="AD12" s="191">
        <f t="shared" si="1"/>
        <v>0</v>
      </c>
      <c r="AE12" s="191">
        <f t="shared" si="1"/>
        <v>475000</v>
      </c>
      <c r="AF12" s="191">
        <f t="shared" si="1"/>
        <v>33.97711015736767</v>
      </c>
      <c r="AG12" s="191">
        <f t="shared" si="1"/>
        <v>0</v>
      </c>
      <c r="AH12" s="191">
        <f t="shared" si="2"/>
        <v>150000</v>
      </c>
      <c r="AI12" s="191">
        <f t="shared" si="2"/>
        <v>150000</v>
      </c>
      <c r="AJ12" s="191">
        <f t="shared" si="2"/>
        <v>163000</v>
      </c>
      <c r="AK12" s="191">
        <f t="shared" si="2"/>
        <v>463000</v>
      </c>
      <c r="AL12" s="191">
        <f t="shared" si="2"/>
        <v>33.118741058655225</v>
      </c>
      <c r="AM12" s="191">
        <f t="shared" si="2"/>
        <v>0</v>
      </c>
      <c r="AN12" s="191">
        <f t="shared" si="3"/>
        <v>100000</v>
      </c>
      <c r="AO12" s="191">
        <f t="shared" si="3"/>
        <v>100000</v>
      </c>
      <c r="AP12" s="191">
        <f t="shared" si="3"/>
        <v>112000</v>
      </c>
      <c r="AQ12" s="191">
        <f t="shared" si="3"/>
        <v>312000</v>
      </c>
      <c r="AR12" s="191">
        <f t="shared" si="3"/>
        <v>22.317596566523605</v>
      </c>
      <c r="AS12" s="191">
        <f t="shared" si="3"/>
        <v>0</v>
      </c>
      <c r="AT12" s="191">
        <f t="shared" si="3"/>
        <v>775000</v>
      </c>
      <c r="AU12" s="191">
        <f t="shared" si="3"/>
        <v>62</v>
      </c>
      <c r="AV12" s="191">
        <f t="shared" si="3"/>
        <v>0</v>
      </c>
      <c r="AW12" s="191">
        <f t="shared" si="3"/>
        <v>1250000</v>
      </c>
      <c r="AX12" s="43">
        <f t="shared" si="4"/>
        <v>100</v>
      </c>
      <c r="AY12" s="156"/>
      <c r="AZ12" s="43">
        <f>R12-AW12</f>
        <v>0</v>
      </c>
      <c r="BA12" s="243">
        <f>AW12/(R12/100)</f>
        <v>100</v>
      </c>
      <c r="BB12" s="43">
        <f>AW12-AZ12</f>
        <v>1250000</v>
      </c>
      <c r="BC12" s="243"/>
    </row>
    <row r="13" spans="1:55" s="9" customFormat="1" ht="25.5" customHeight="1">
      <c r="A13" s="166"/>
      <c r="B13" s="167"/>
      <c r="C13" s="167"/>
      <c r="D13" s="382" t="s">
        <v>28</v>
      </c>
      <c r="E13" s="168"/>
      <c r="F13" s="167"/>
      <c r="G13" s="169"/>
      <c r="H13" s="170"/>
      <c r="I13" s="171"/>
      <c r="J13" s="168"/>
      <c r="K13" s="167"/>
      <c r="L13" s="167"/>
      <c r="M13" s="172"/>
      <c r="N13" s="383" t="s">
        <v>66</v>
      </c>
      <c r="O13" s="384">
        <f aca="true" t="shared" si="5" ref="O13:U19">O14</f>
        <v>1250000</v>
      </c>
      <c r="P13" s="384">
        <f t="shared" si="5"/>
        <v>1319000</v>
      </c>
      <c r="Q13" s="384">
        <f t="shared" si="5"/>
        <v>1398000</v>
      </c>
      <c r="R13" s="384">
        <f t="shared" si="5"/>
        <v>1250000</v>
      </c>
      <c r="S13" s="384">
        <f t="shared" si="5"/>
        <v>0</v>
      </c>
      <c r="T13" s="384">
        <f t="shared" si="5"/>
        <v>0</v>
      </c>
      <c r="U13" s="384">
        <f t="shared" si="5"/>
        <v>424000</v>
      </c>
      <c r="V13" s="282">
        <f aca="true" t="shared" si="6" ref="V13:V29">S13+T13+U13</f>
        <v>424000</v>
      </c>
      <c r="W13" s="282">
        <f aca="true" t="shared" si="7" ref="W13:W29">V13/(R13/100)</f>
        <v>33.92</v>
      </c>
      <c r="X13" s="385"/>
      <c r="Y13" s="384">
        <f aca="true" t="shared" si="8" ref="Y13:AA18">Y14</f>
        <v>17000</v>
      </c>
      <c r="Z13" s="384">
        <f t="shared" si="8"/>
        <v>17000</v>
      </c>
      <c r="AA13" s="384">
        <f t="shared" si="8"/>
        <v>17000</v>
      </c>
      <c r="AB13" s="438">
        <f aca="true" t="shared" si="9" ref="AB13:AB29">Y13+Z13+AA13</f>
        <v>51000</v>
      </c>
      <c r="AC13" s="386">
        <f>AB13/(Q13/100)</f>
        <v>3.648068669527897</v>
      </c>
      <c r="AD13" s="385"/>
      <c r="AE13" s="438">
        <f aca="true" t="shared" si="10" ref="AE13:AE29">V13+AB13</f>
        <v>475000</v>
      </c>
      <c r="AF13" s="386">
        <f>AE13/(Q13/100)</f>
        <v>33.97711015736767</v>
      </c>
      <c r="AG13" s="385"/>
      <c r="AH13" s="384">
        <f aca="true" t="shared" si="11" ref="AH13:AJ18">AH14</f>
        <v>150000</v>
      </c>
      <c r="AI13" s="384">
        <f t="shared" si="11"/>
        <v>150000</v>
      </c>
      <c r="AJ13" s="384">
        <f t="shared" si="11"/>
        <v>163000</v>
      </c>
      <c r="AK13" s="438">
        <f aca="true" t="shared" si="12" ref="AK13:AK29">AH13+AI13+AJ13</f>
        <v>463000</v>
      </c>
      <c r="AL13" s="386">
        <f>AK13/(Q13/100)</f>
        <v>33.118741058655225</v>
      </c>
      <c r="AM13" s="385"/>
      <c r="AN13" s="384">
        <f aca="true" t="shared" si="13" ref="AN13:AP18">AN14</f>
        <v>100000</v>
      </c>
      <c r="AO13" s="384">
        <f t="shared" si="13"/>
        <v>100000</v>
      </c>
      <c r="AP13" s="384">
        <f t="shared" si="13"/>
        <v>112000</v>
      </c>
      <c r="AQ13" s="438">
        <f aca="true" t="shared" si="14" ref="AQ13:AQ29">AN13+AO13+AP13</f>
        <v>312000</v>
      </c>
      <c r="AR13" s="386">
        <f>AQ13/(Q13/100)</f>
        <v>22.317596566523605</v>
      </c>
      <c r="AS13" s="385"/>
      <c r="AT13" s="438">
        <f aca="true" t="shared" si="15" ref="AT13:AT29">AK13+AQ13</f>
        <v>775000</v>
      </c>
      <c r="AU13" s="438">
        <f aca="true" t="shared" si="16" ref="AU13:AU29">AT13/(R13/100)</f>
        <v>62</v>
      </c>
      <c r="AV13" s="419"/>
      <c r="AW13" s="438">
        <f aca="true" t="shared" si="17" ref="AW13:AW29">AE13+AT13</f>
        <v>1250000</v>
      </c>
      <c r="AX13" s="438">
        <f t="shared" si="4"/>
        <v>100</v>
      </c>
      <c r="AY13" s="156"/>
      <c r="AZ13" s="244">
        <f aca="true" t="shared" si="18" ref="AZ13:AZ29">R13-AW13</f>
        <v>0</v>
      </c>
      <c r="BA13" s="245">
        <f aca="true" t="shared" si="19" ref="BA13:BA29">AW13/(R13/100)</f>
        <v>100</v>
      </c>
      <c r="BB13" s="244">
        <f aca="true" t="shared" si="20" ref="BB13:BB29">AW13-AZ13</f>
        <v>1250000</v>
      </c>
      <c r="BC13" s="245"/>
    </row>
    <row r="14" spans="1:55" s="9" customFormat="1" ht="25.5" customHeight="1">
      <c r="A14" s="12"/>
      <c r="B14" s="3"/>
      <c r="C14" s="3"/>
      <c r="D14" s="8"/>
      <c r="E14" s="1" t="s">
        <v>29</v>
      </c>
      <c r="F14" s="3"/>
      <c r="G14" s="4"/>
      <c r="H14" s="5"/>
      <c r="I14" s="6"/>
      <c r="J14" s="7"/>
      <c r="K14" s="3"/>
      <c r="L14" s="3"/>
      <c r="M14" s="8"/>
      <c r="N14" s="39" t="s">
        <v>8</v>
      </c>
      <c r="O14" s="160">
        <f t="shared" si="5"/>
        <v>1250000</v>
      </c>
      <c r="P14" s="160">
        <f t="shared" si="5"/>
        <v>1319000</v>
      </c>
      <c r="Q14" s="160">
        <f t="shared" si="5"/>
        <v>1398000</v>
      </c>
      <c r="R14" s="160">
        <f t="shared" si="5"/>
        <v>1250000</v>
      </c>
      <c r="S14" s="160">
        <f t="shared" si="5"/>
        <v>0</v>
      </c>
      <c r="T14" s="160">
        <f t="shared" si="5"/>
        <v>0</v>
      </c>
      <c r="U14" s="160">
        <f t="shared" si="5"/>
        <v>424000</v>
      </c>
      <c r="V14" s="42">
        <f t="shared" si="6"/>
        <v>424000</v>
      </c>
      <c r="W14" s="42">
        <f t="shared" si="7"/>
        <v>33.92</v>
      </c>
      <c r="X14" s="156"/>
      <c r="Y14" s="160">
        <f t="shared" si="8"/>
        <v>17000</v>
      </c>
      <c r="Z14" s="160">
        <f t="shared" si="8"/>
        <v>17000</v>
      </c>
      <c r="AA14" s="160">
        <f t="shared" si="8"/>
        <v>17000</v>
      </c>
      <c r="AB14" s="246">
        <f t="shared" si="9"/>
        <v>51000</v>
      </c>
      <c r="AC14" s="247">
        <f>AB14/(Q14/100)</f>
        <v>3.648068669527897</v>
      </c>
      <c r="AD14" s="156"/>
      <c r="AE14" s="246">
        <f t="shared" si="10"/>
        <v>475000</v>
      </c>
      <c r="AF14" s="247">
        <f>AE14/(Q14/100)</f>
        <v>33.97711015736767</v>
      </c>
      <c r="AG14" s="156"/>
      <c r="AH14" s="160">
        <f t="shared" si="11"/>
        <v>150000</v>
      </c>
      <c r="AI14" s="160">
        <f t="shared" si="11"/>
        <v>150000</v>
      </c>
      <c r="AJ14" s="160">
        <f t="shared" si="11"/>
        <v>163000</v>
      </c>
      <c r="AK14" s="246">
        <f t="shared" si="12"/>
        <v>463000</v>
      </c>
      <c r="AL14" s="247">
        <f>AK14/(Q14/100)</f>
        <v>33.118741058655225</v>
      </c>
      <c r="AM14" s="156"/>
      <c r="AN14" s="160">
        <f t="shared" si="13"/>
        <v>100000</v>
      </c>
      <c r="AO14" s="160">
        <f t="shared" si="13"/>
        <v>100000</v>
      </c>
      <c r="AP14" s="160">
        <f t="shared" si="13"/>
        <v>112000</v>
      </c>
      <c r="AQ14" s="246">
        <f t="shared" si="14"/>
        <v>312000</v>
      </c>
      <c r="AR14" s="247">
        <f>AQ14/(Q14/100)</f>
        <v>22.317596566523605</v>
      </c>
      <c r="AS14" s="156"/>
      <c r="AT14" s="246">
        <f t="shared" si="15"/>
        <v>775000</v>
      </c>
      <c r="AU14" s="246">
        <f t="shared" si="16"/>
        <v>62</v>
      </c>
      <c r="AV14" s="191"/>
      <c r="AW14" s="246">
        <f t="shared" si="17"/>
        <v>1250000</v>
      </c>
      <c r="AX14" s="246">
        <f t="shared" si="4"/>
        <v>100</v>
      </c>
      <c r="AY14" s="156"/>
      <c r="AZ14" s="246">
        <f t="shared" si="18"/>
        <v>0</v>
      </c>
      <c r="BA14" s="247">
        <f t="shared" si="19"/>
        <v>100</v>
      </c>
      <c r="BB14" s="246">
        <f t="shared" si="20"/>
        <v>1250000</v>
      </c>
      <c r="BC14" s="247"/>
    </row>
    <row r="15" spans="1:55" ht="25.5" customHeight="1">
      <c r="A15" s="15"/>
      <c r="B15" s="10"/>
      <c r="C15" s="10"/>
      <c r="D15" s="11"/>
      <c r="E15" s="16"/>
      <c r="F15" s="17">
        <v>6</v>
      </c>
      <c r="G15" s="18"/>
      <c r="H15" s="19"/>
      <c r="I15" s="20"/>
      <c r="J15" s="16"/>
      <c r="K15" s="10"/>
      <c r="L15" s="10"/>
      <c r="M15" s="11"/>
      <c r="N15" s="30" t="s">
        <v>18</v>
      </c>
      <c r="O15" s="191">
        <f t="shared" si="5"/>
        <v>1250000</v>
      </c>
      <c r="P15" s="191">
        <f t="shared" si="5"/>
        <v>1319000</v>
      </c>
      <c r="Q15" s="191">
        <f t="shared" si="5"/>
        <v>1398000</v>
      </c>
      <c r="R15" s="191">
        <f t="shared" si="5"/>
        <v>1250000</v>
      </c>
      <c r="S15" s="191">
        <f t="shared" si="5"/>
        <v>0</v>
      </c>
      <c r="T15" s="191">
        <f t="shared" si="5"/>
        <v>0</v>
      </c>
      <c r="U15" s="191">
        <f t="shared" si="5"/>
        <v>424000</v>
      </c>
      <c r="V15" s="43">
        <f t="shared" si="6"/>
        <v>424000</v>
      </c>
      <c r="W15" s="43">
        <f t="shared" si="7"/>
        <v>33.92</v>
      </c>
      <c r="X15" s="156"/>
      <c r="Y15" s="191">
        <f t="shared" si="8"/>
        <v>17000</v>
      </c>
      <c r="Z15" s="191">
        <f t="shared" si="8"/>
        <v>17000</v>
      </c>
      <c r="AA15" s="191">
        <f t="shared" si="8"/>
        <v>17000</v>
      </c>
      <c r="AB15" s="242">
        <f t="shared" si="9"/>
        <v>51000</v>
      </c>
      <c r="AC15" s="243">
        <f>AB15/(Q15/100)</f>
        <v>3.648068669527897</v>
      </c>
      <c r="AD15" s="156"/>
      <c r="AE15" s="242">
        <f t="shared" si="10"/>
        <v>475000</v>
      </c>
      <c r="AF15" s="243">
        <f>AE15/(Q15/100)</f>
        <v>33.97711015736767</v>
      </c>
      <c r="AG15" s="156"/>
      <c r="AH15" s="191">
        <f t="shared" si="11"/>
        <v>150000</v>
      </c>
      <c r="AI15" s="191">
        <f t="shared" si="11"/>
        <v>150000</v>
      </c>
      <c r="AJ15" s="191">
        <f t="shared" si="11"/>
        <v>163000</v>
      </c>
      <c r="AK15" s="242">
        <f t="shared" si="12"/>
        <v>463000</v>
      </c>
      <c r="AL15" s="243">
        <f>AK15/(Q15/100)</f>
        <v>33.118741058655225</v>
      </c>
      <c r="AM15" s="156"/>
      <c r="AN15" s="191">
        <f t="shared" si="13"/>
        <v>100000</v>
      </c>
      <c r="AO15" s="191">
        <f t="shared" si="13"/>
        <v>100000</v>
      </c>
      <c r="AP15" s="191">
        <f t="shared" si="13"/>
        <v>112000</v>
      </c>
      <c r="AQ15" s="242">
        <f t="shared" si="14"/>
        <v>312000</v>
      </c>
      <c r="AR15" s="243">
        <f>AQ15/(Q15/100)</f>
        <v>22.317596566523605</v>
      </c>
      <c r="AS15" s="156"/>
      <c r="AT15" s="242">
        <f t="shared" si="15"/>
        <v>775000</v>
      </c>
      <c r="AU15" s="242">
        <f t="shared" si="16"/>
        <v>62</v>
      </c>
      <c r="AV15" s="193"/>
      <c r="AW15" s="242">
        <f t="shared" si="17"/>
        <v>1250000</v>
      </c>
      <c r="AX15" s="242">
        <f t="shared" si="4"/>
        <v>100</v>
      </c>
      <c r="AY15" s="156"/>
      <c r="AZ15" s="242">
        <f t="shared" si="18"/>
        <v>0</v>
      </c>
      <c r="BA15" s="243">
        <f t="shared" si="19"/>
        <v>100</v>
      </c>
      <c r="BB15" s="242">
        <f t="shared" si="20"/>
        <v>1250000</v>
      </c>
      <c r="BC15" s="243"/>
    </row>
    <row r="16" spans="1:55" ht="25.5" customHeight="1">
      <c r="A16" s="15"/>
      <c r="B16" s="10"/>
      <c r="C16" s="10"/>
      <c r="D16" s="11"/>
      <c r="E16" s="16"/>
      <c r="F16" s="10"/>
      <c r="G16" s="21">
        <v>0</v>
      </c>
      <c r="H16" s="22"/>
      <c r="I16" s="20"/>
      <c r="J16" s="16"/>
      <c r="K16" s="10"/>
      <c r="L16" s="10"/>
      <c r="M16" s="11"/>
      <c r="N16" s="30" t="s">
        <v>18</v>
      </c>
      <c r="O16" s="191">
        <f t="shared" si="5"/>
        <v>1250000</v>
      </c>
      <c r="P16" s="191">
        <f t="shared" si="5"/>
        <v>1319000</v>
      </c>
      <c r="Q16" s="191">
        <f t="shared" si="5"/>
        <v>1398000</v>
      </c>
      <c r="R16" s="191">
        <f t="shared" si="5"/>
        <v>1250000</v>
      </c>
      <c r="S16" s="191">
        <f t="shared" si="5"/>
        <v>0</v>
      </c>
      <c r="T16" s="191">
        <f t="shared" si="5"/>
        <v>0</v>
      </c>
      <c r="U16" s="191">
        <f t="shared" si="5"/>
        <v>424000</v>
      </c>
      <c r="V16" s="43">
        <f t="shared" si="6"/>
        <v>424000</v>
      </c>
      <c r="W16" s="43">
        <f t="shared" si="7"/>
        <v>33.92</v>
      </c>
      <c r="X16" s="156"/>
      <c r="Y16" s="191">
        <f t="shared" si="8"/>
        <v>17000</v>
      </c>
      <c r="Z16" s="191">
        <f t="shared" si="8"/>
        <v>17000</v>
      </c>
      <c r="AA16" s="191">
        <f t="shared" si="8"/>
        <v>17000</v>
      </c>
      <c r="AB16" s="43">
        <f t="shared" si="9"/>
        <v>51000</v>
      </c>
      <c r="AC16" s="243">
        <f>AB16/(Q16/100)</f>
        <v>3.648068669527897</v>
      </c>
      <c r="AD16" s="156"/>
      <c r="AE16" s="43">
        <f t="shared" si="10"/>
        <v>475000</v>
      </c>
      <c r="AF16" s="243">
        <f>AE16/(Q16/100)</f>
        <v>33.97711015736767</v>
      </c>
      <c r="AG16" s="156"/>
      <c r="AH16" s="191">
        <f t="shared" si="11"/>
        <v>150000</v>
      </c>
      <c r="AI16" s="191">
        <f t="shared" si="11"/>
        <v>150000</v>
      </c>
      <c r="AJ16" s="191">
        <f t="shared" si="11"/>
        <v>163000</v>
      </c>
      <c r="AK16" s="43">
        <f t="shared" si="12"/>
        <v>463000</v>
      </c>
      <c r="AL16" s="243">
        <f>AK16/(Q16/100)</f>
        <v>33.118741058655225</v>
      </c>
      <c r="AM16" s="156"/>
      <c r="AN16" s="191">
        <f t="shared" si="13"/>
        <v>100000</v>
      </c>
      <c r="AO16" s="191">
        <f t="shared" si="13"/>
        <v>100000</v>
      </c>
      <c r="AP16" s="191">
        <f t="shared" si="13"/>
        <v>112000</v>
      </c>
      <c r="AQ16" s="43">
        <f t="shared" si="14"/>
        <v>312000</v>
      </c>
      <c r="AR16" s="243">
        <f>AQ16/(Q16/100)</f>
        <v>22.317596566523605</v>
      </c>
      <c r="AS16" s="156"/>
      <c r="AT16" s="191">
        <f t="shared" si="15"/>
        <v>775000</v>
      </c>
      <c r="AU16" s="191">
        <f t="shared" si="16"/>
        <v>62</v>
      </c>
      <c r="AV16" s="201"/>
      <c r="AW16" s="43">
        <f t="shared" si="17"/>
        <v>1250000</v>
      </c>
      <c r="AX16" s="43">
        <f t="shared" si="4"/>
        <v>100</v>
      </c>
      <c r="AY16" s="156"/>
      <c r="AZ16" s="43">
        <f t="shared" si="18"/>
        <v>0</v>
      </c>
      <c r="BA16" s="243">
        <f t="shared" si="19"/>
        <v>100</v>
      </c>
      <c r="BB16" s="43">
        <f t="shared" si="20"/>
        <v>1250000</v>
      </c>
      <c r="BC16" s="243"/>
    </row>
    <row r="17" spans="1:55" ht="25.5" customHeight="1">
      <c r="A17" s="15"/>
      <c r="B17" s="10"/>
      <c r="C17" s="10"/>
      <c r="D17" s="11"/>
      <c r="E17" s="16"/>
      <c r="F17" s="10"/>
      <c r="G17" s="21"/>
      <c r="H17" s="57" t="s">
        <v>28</v>
      </c>
      <c r="I17" s="222"/>
      <c r="J17" s="223"/>
      <c r="K17" s="224"/>
      <c r="L17" s="224"/>
      <c r="M17" s="225"/>
      <c r="N17" s="58" t="s">
        <v>55</v>
      </c>
      <c r="O17" s="226">
        <f t="shared" si="5"/>
        <v>1250000</v>
      </c>
      <c r="P17" s="226">
        <f t="shared" si="5"/>
        <v>1319000</v>
      </c>
      <c r="Q17" s="226">
        <f t="shared" si="5"/>
        <v>1398000</v>
      </c>
      <c r="R17" s="226">
        <f t="shared" si="5"/>
        <v>1250000</v>
      </c>
      <c r="S17" s="226">
        <f t="shared" si="5"/>
        <v>0</v>
      </c>
      <c r="T17" s="226">
        <f t="shared" si="5"/>
        <v>0</v>
      </c>
      <c r="U17" s="226">
        <f t="shared" si="5"/>
        <v>424000</v>
      </c>
      <c r="V17" s="59">
        <f t="shared" si="6"/>
        <v>424000</v>
      </c>
      <c r="W17" s="59">
        <f t="shared" si="7"/>
        <v>33.92</v>
      </c>
      <c r="X17" s="156"/>
      <c r="Y17" s="226">
        <f t="shared" si="8"/>
        <v>17000</v>
      </c>
      <c r="Z17" s="226">
        <f t="shared" si="8"/>
        <v>17000</v>
      </c>
      <c r="AA17" s="226">
        <f t="shared" si="8"/>
        <v>17000</v>
      </c>
      <c r="AB17" s="59">
        <f t="shared" si="9"/>
        <v>51000</v>
      </c>
      <c r="AC17" s="257">
        <f>AB17/(Q17/100)</f>
        <v>3.648068669527897</v>
      </c>
      <c r="AD17" s="156"/>
      <c r="AE17" s="59">
        <f t="shared" si="10"/>
        <v>475000</v>
      </c>
      <c r="AF17" s="257">
        <f>AE17/(Q17/100)</f>
        <v>33.97711015736767</v>
      </c>
      <c r="AG17" s="156"/>
      <c r="AH17" s="226">
        <f t="shared" si="11"/>
        <v>150000</v>
      </c>
      <c r="AI17" s="226">
        <f t="shared" si="11"/>
        <v>150000</v>
      </c>
      <c r="AJ17" s="226">
        <f t="shared" si="11"/>
        <v>163000</v>
      </c>
      <c r="AK17" s="59">
        <f t="shared" si="12"/>
        <v>463000</v>
      </c>
      <c r="AL17" s="257">
        <f>AK17/(Q17/100)</f>
        <v>33.118741058655225</v>
      </c>
      <c r="AM17" s="156"/>
      <c r="AN17" s="226">
        <f t="shared" si="13"/>
        <v>100000</v>
      </c>
      <c r="AO17" s="226">
        <f t="shared" si="13"/>
        <v>100000</v>
      </c>
      <c r="AP17" s="226">
        <f t="shared" si="13"/>
        <v>112000</v>
      </c>
      <c r="AQ17" s="59">
        <f t="shared" si="14"/>
        <v>312000</v>
      </c>
      <c r="AR17" s="257">
        <f>AQ17/(Q17/100)</f>
        <v>22.317596566523605</v>
      </c>
      <c r="AS17" s="156"/>
      <c r="AT17" s="226">
        <f t="shared" si="15"/>
        <v>775000</v>
      </c>
      <c r="AU17" s="226">
        <f t="shared" si="16"/>
        <v>62</v>
      </c>
      <c r="AV17" s="254"/>
      <c r="AW17" s="59">
        <f t="shared" si="17"/>
        <v>1250000</v>
      </c>
      <c r="AX17" s="59">
        <f t="shared" si="4"/>
        <v>100</v>
      </c>
      <c r="AY17" s="156"/>
      <c r="AZ17" s="59">
        <f t="shared" si="18"/>
        <v>0</v>
      </c>
      <c r="BA17" s="257">
        <f t="shared" si="19"/>
        <v>100</v>
      </c>
      <c r="BB17" s="59">
        <f t="shared" si="20"/>
        <v>1250000</v>
      </c>
      <c r="BC17" s="257"/>
    </row>
    <row r="18" spans="1:55" s="9" customFormat="1" ht="25.5" customHeight="1">
      <c r="A18" s="12"/>
      <c r="B18" s="3"/>
      <c r="C18" s="3"/>
      <c r="D18" s="8"/>
      <c r="E18" s="7"/>
      <c r="F18" s="3"/>
      <c r="G18" s="4"/>
      <c r="H18" s="5"/>
      <c r="I18" s="23">
        <v>2</v>
      </c>
      <c r="J18" s="7"/>
      <c r="K18" s="3"/>
      <c r="L18" s="3"/>
      <c r="M18" s="8"/>
      <c r="N18" s="29" t="s">
        <v>61</v>
      </c>
      <c r="O18" s="135">
        <f t="shared" si="5"/>
        <v>1250000</v>
      </c>
      <c r="P18" s="135">
        <f t="shared" si="5"/>
        <v>1319000</v>
      </c>
      <c r="Q18" s="135">
        <f t="shared" si="5"/>
        <v>1398000</v>
      </c>
      <c r="R18" s="135">
        <f t="shared" si="5"/>
        <v>1250000</v>
      </c>
      <c r="S18" s="135">
        <f t="shared" si="5"/>
        <v>0</v>
      </c>
      <c r="T18" s="135">
        <f t="shared" si="5"/>
        <v>0</v>
      </c>
      <c r="U18" s="135">
        <f t="shared" si="5"/>
        <v>424000</v>
      </c>
      <c r="V18" s="45">
        <f t="shared" si="6"/>
        <v>424000</v>
      </c>
      <c r="W18" s="45">
        <f t="shared" si="7"/>
        <v>33.92</v>
      </c>
      <c r="X18" s="156"/>
      <c r="Y18" s="135">
        <f t="shared" si="8"/>
        <v>17000</v>
      </c>
      <c r="Z18" s="135">
        <f t="shared" si="8"/>
        <v>17000</v>
      </c>
      <c r="AA18" s="135">
        <f t="shared" si="8"/>
        <v>17000</v>
      </c>
      <c r="AB18" s="45">
        <f t="shared" si="9"/>
        <v>51000</v>
      </c>
      <c r="AC18" s="249">
        <f>AB18/(Q18/100)</f>
        <v>3.648068669527897</v>
      </c>
      <c r="AD18" s="156"/>
      <c r="AE18" s="45">
        <f t="shared" si="10"/>
        <v>475000</v>
      </c>
      <c r="AF18" s="249">
        <f>AE18/(Q18/100)</f>
        <v>33.97711015736767</v>
      </c>
      <c r="AG18" s="156"/>
      <c r="AH18" s="135">
        <f t="shared" si="11"/>
        <v>150000</v>
      </c>
      <c r="AI18" s="135">
        <f t="shared" si="11"/>
        <v>150000</v>
      </c>
      <c r="AJ18" s="135">
        <f t="shared" si="11"/>
        <v>163000</v>
      </c>
      <c r="AK18" s="45">
        <f t="shared" si="12"/>
        <v>463000</v>
      </c>
      <c r="AL18" s="249">
        <f>AK18/(Q18/100)</f>
        <v>33.118741058655225</v>
      </c>
      <c r="AM18" s="156"/>
      <c r="AN18" s="135">
        <f t="shared" si="13"/>
        <v>100000</v>
      </c>
      <c r="AO18" s="135">
        <f t="shared" si="13"/>
        <v>100000</v>
      </c>
      <c r="AP18" s="135">
        <f t="shared" si="13"/>
        <v>112000</v>
      </c>
      <c r="AQ18" s="45">
        <f t="shared" si="14"/>
        <v>312000</v>
      </c>
      <c r="AR18" s="249">
        <f>AQ18/(Q18/100)</f>
        <v>22.317596566523605</v>
      </c>
      <c r="AS18" s="156"/>
      <c r="AT18" s="135">
        <f t="shared" si="15"/>
        <v>775000</v>
      </c>
      <c r="AU18" s="135">
        <f t="shared" si="16"/>
        <v>62</v>
      </c>
      <c r="AV18" s="254"/>
      <c r="AW18" s="45">
        <f t="shared" si="17"/>
        <v>1250000</v>
      </c>
      <c r="AX18" s="45">
        <f t="shared" si="4"/>
        <v>100</v>
      </c>
      <c r="AY18" s="156"/>
      <c r="AZ18" s="45">
        <f t="shared" si="18"/>
        <v>0</v>
      </c>
      <c r="BA18" s="249">
        <f t="shared" si="19"/>
        <v>100</v>
      </c>
      <c r="BB18" s="45">
        <f t="shared" si="20"/>
        <v>1250000</v>
      </c>
      <c r="BC18" s="249"/>
    </row>
    <row r="19" spans="1:55" ht="25.5" customHeight="1">
      <c r="A19" s="15"/>
      <c r="B19" s="10"/>
      <c r="C19" s="10"/>
      <c r="D19" s="11"/>
      <c r="E19" s="16"/>
      <c r="F19" s="10"/>
      <c r="G19" s="18"/>
      <c r="H19" s="19"/>
      <c r="I19" s="20"/>
      <c r="J19" s="24" t="s">
        <v>32</v>
      </c>
      <c r="K19" s="10"/>
      <c r="L19" s="10"/>
      <c r="M19" s="11"/>
      <c r="N19" s="30" t="s">
        <v>10</v>
      </c>
      <c r="O19" s="191">
        <f t="shared" si="5"/>
        <v>1250000</v>
      </c>
      <c r="P19" s="191">
        <f t="shared" si="5"/>
        <v>1319000</v>
      </c>
      <c r="Q19" s="191">
        <f t="shared" si="5"/>
        <v>1398000</v>
      </c>
      <c r="R19" s="191">
        <f t="shared" si="5"/>
        <v>1250000</v>
      </c>
      <c r="S19" s="191">
        <f t="shared" si="5"/>
        <v>0</v>
      </c>
      <c r="T19" s="191">
        <f t="shared" si="5"/>
        <v>0</v>
      </c>
      <c r="U19" s="191">
        <f t="shared" si="5"/>
        <v>424000</v>
      </c>
      <c r="V19" s="43">
        <f t="shared" si="6"/>
        <v>424000</v>
      </c>
      <c r="W19" s="43">
        <f t="shared" si="7"/>
        <v>33.92</v>
      </c>
      <c r="X19" s="156"/>
      <c r="Y19" s="191">
        <f>Y20</f>
        <v>17000</v>
      </c>
      <c r="Z19" s="191">
        <f>Z20</f>
        <v>17000</v>
      </c>
      <c r="AA19" s="191">
        <f>AA20</f>
        <v>17000</v>
      </c>
      <c r="AB19" s="43">
        <f t="shared" si="9"/>
        <v>51000</v>
      </c>
      <c r="AC19" s="243">
        <f aca="true" t="shared" si="21" ref="AC19:AC29">AB19/(Q19/100)</f>
        <v>3.648068669527897</v>
      </c>
      <c r="AD19" s="156"/>
      <c r="AE19" s="43">
        <f t="shared" si="10"/>
        <v>475000</v>
      </c>
      <c r="AF19" s="243">
        <f aca="true" t="shared" si="22" ref="AF19:AF29">AE19/(Q19/100)</f>
        <v>33.97711015736767</v>
      </c>
      <c r="AG19" s="156"/>
      <c r="AH19" s="191">
        <f>AH20</f>
        <v>150000</v>
      </c>
      <c r="AI19" s="191">
        <f>AI20</f>
        <v>150000</v>
      </c>
      <c r="AJ19" s="191">
        <f>AJ20</f>
        <v>163000</v>
      </c>
      <c r="AK19" s="43">
        <f t="shared" si="12"/>
        <v>463000</v>
      </c>
      <c r="AL19" s="243">
        <f aca="true" t="shared" si="23" ref="AL19:AL29">AK19/(Q19/100)</f>
        <v>33.118741058655225</v>
      </c>
      <c r="AM19" s="156"/>
      <c r="AN19" s="191">
        <f>AN20</f>
        <v>100000</v>
      </c>
      <c r="AO19" s="191">
        <f>AO20</f>
        <v>100000</v>
      </c>
      <c r="AP19" s="191">
        <f>AP20</f>
        <v>112000</v>
      </c>
      <c r="AQ19" s="43">
        <f t="shared" si="14"/>
        <v>312000</v>
      </c>
      <c r="AR19" s="243">
        <f aca="true" t="shared" si="24" ref="AR19:AR29">AQ19/(Q19/100)</f>
        <v>22.317596566523605</v>
      </c>
      <c r="AS19" s="156"/>
      <c r="AT19" s="191">
        <f t="shared" si="15"/>
        <v>775000</v>
      </c>
      <c r="AU19" s="191">
        <f t="shared" si="16"/>
        <v>62</v>
      </c>
      <c r="AV19" s="201"/>
      <c r="AW19" s="43">
        <f t="shared" si="17"/>
        <v>1250000</v>
      </c>
      <c r="AX19" s="43">
        <f t="shared" si="4"/>
        <v>100</v>
      </c>
      <c r="AY19" s="156"/>
      <c r="AZ19" s="43">
        <f t="shared" si="18"/>
        <v>0</v>
      </c>
      <c r="BA19" s="243">
        <f t="shared" si="19"/>
        <v>100</v>
      </c>
      <c r="BB19" s="43">
        <f t="shared" si="20"/>
        <v>1250000</v>
      </c>
      <c r="BC19" s="243"/>
    </row>
    <row r="20" spans="1:55" ht="25.5" customHeight="1">
      <c r="A20" s="15"/>
      <c r="B20" s="10"/>
      <c r="C20" s="10"/>
      <c r="D20" s="11"/>
      <c r="E20" s="16"/>
      <c r="F20" s="10"/>
      <c r="G20" s="18"/>
      <c r="H20" s="19"/>
      <c r="I20" s="20"/>
      <c r="J20" s="16"/>
      <c r="K20" s="292">
        <v>1</v>
      </c>
      <c r="L20" s="3"/>
      <c r="M20" s="8"/>
      <c r="N20" s="40" t="s">
        <v>54</v>
      </c>
      <c r="O20" s="158">
        <f aca="true" t="shared" si="25" ref="O20:U20">O21+O24</f>
        <v>1250000</v>
      </c>
      <c r="P20" s="158">
        <f t="shared" si="25"/>
        <v>1319000</v>
      </c>
      <c r="Q20" s="158">
        <f t="shared" si="25"/>
        <v>1398000</v>
      </c>
      <c r="R20" s="158">
        <f t="shared" si="25"/>
        <v>1250000</v>
      </c>
      <c r="S20" s="158">
        <f t="shared" si="25"/>
        <v>0</v>
      </c>
      <c r="T20" s="158">
        <f t="shared" si="25"/>
        <v>0</v>
      </c>
      <c r="U20" s="158">
        <f t="shared" si="25"/>
        <v>424000</v>
      </c>
      <c r="V20" s="44">
        <f t="shared" si="6"/>
        <v>424000</v>
      </c>
      <c r="W20" s="44">
        <f t="shared" si="7"/>
        <v>33.92</v>
      </c>
      <c r="X20" s="98"/>
      <c r="Y20" s="158">
        <f>Y21+Y24</f>
        <v>17000</v>
      </c>
      <c r="Z20" s="158">
        <f>Z21+Z24</f>
        <v>17000</v>
      </c>
      <c r="AA20" s="158">
        <f>AA21+AA24</f>
        <v>17000</v>
      </c>
      <c r="AB20" s="44">
        <f t="shared" si="9"/>
        <v>51000</v>
      </c>
      <c r="AC20" s="245">
        <f t="shared" si="21"/>
        <v>3.648068669527897</v>
      </c>
      <c r="AD20" s="98"/>
      <c r="AE20" s="44">
        <f t="shared" si="10"/>
        <v>475000</v>
      </c>
      <c r="AF20" s="245">
        <f t="shared" si="22"/>
        <v>33.97711015736767</v>
      </c>
      <c r="AG20" s="98"/>
      <c r="AH20" s="158">
        <f>AH21+AH24</f>
        <v>150000</v>
      </c>
      <c r="AI20" s="158">
        <f>AI21+AI24</f>
        <v>150000</v>
      </c>
      <c r="AJ20" s="158">
        <f>AJ21+AJ24</f>
        <v>163000</v>
      </c>
      <c r="AK20" s="44">
        <f t="shared" si="12"/>
        <v>463000</v>
      </c>
      <c r="AL20" s="245">
        <f t="shared" si="23"/>
        <v>33.118741058655225</v>
      </c>
      <c r="AM20" s="98"/>
      <c r="AN20" s="158">
        <f>AN21+AN24</f>
        <v>100000</v>
      </c>
      <c r="AO20" s="158">
        <f>AO21+AO24</f>
        <v>100000</v>
      </c>
      <c r="AP20" s="158">
        <f>AP21+AP24</f>
        <v>112000</v>
      </c>
      <c r="AQ20" s="44">
        <f t="shared" si="14"/>
        <v>312000</v>
      </c>
      <c r="AR20" s="245">
        <f t="shared" si="24"/>
        <v>22.317596566523605</v>
      </c>
      <c r="AS20" s="98"/>
      <c r="AT20" s="158">
        <f t="shared" si="15"/>
        <v>775000</v>
      </c>
      <c r="AU20" s="158">
        <f t="shared" si="16"/>
        <v>62</v>
      </c>
      <c r="AV20" s="242"/>
      <c r="AW20" s="44">
        <f t="shared" si="17"/>
        <v>1250000</v>
      </c>
      <c r="AX20" s="44">
        <f t="shared" si="4"/>
        <v>100</v>
      </c>
      <c r="AY20" s="98"/>
      <c r="AZ20" s="44">
        <f t="shared" si="18"/>
        <v>0</v>
      </c>
      <c r="BA20" s="245">
        <f t="shared" si="19"/>
        <v>100</v>
      </c>
      <c r="BB20" s="44">
        <f t="shared" si="20"/>
        <v>1250000</v>
      </c>
      <c r="BC20" s="251"/>
    </row>
    <row r="21" spans="1:55" ht="25.5" customHeight="1">
      <c r="A21" s="15"/>
      <c r="B21" s="10"/>
      <c r="C21" s="10"/>
      <c r="D21" s="11"/>
      <c r="E21" s="16"/>
      <c r="F21" s="10"/>
      <c r="G21" s="18"/>
      <c r="H21" s="19"/>
      <c r="I21" s="20"/>
      <c r="J21" s="16"/>
      <c r="K21" s="10"/>
      <c r="L21" s="2">
        <v>1</v>
      </c>
      <c r="M21" s="8"/>
      <c r="N21" s="39" t="s">
        <v>93</v>
      </c>
      <c r="O21" s="160">
        <f aca="true" t="shared" si="26" ref="O21:U21">O22+O23</f>
        <v>300000</v>
      </c>
      <c r="P21" s="160">
        <f t="shared" si="26"/>
        <v>369000</v>
      </c>
      <c r="Q21" s="160">
        <f t="shared" si="26"/>
        <v>448000</v>
      </c>
      <c r="R21" s="160">
        <f t="shared" si="26"/>
        <v>300000</v>
      </c>
      <c r="S21" s="160">
        <f t="shared" si="26"/>
        <v>0</v>
      </c>
      <c r="T21" s="160">
        <f t="shared" si="26"/>
        <v>0</v>
      </c>
      <c r="U21" s="160">
        <f t="shared" si="26"/>
        <v>102000</v>
      </c>
      <c r="V21" s="42">
        <f t="shared" si="6"/>
        <v>102000</v>
      </c>
      <c r="W21" s="42">
        <f t="shared" si="7"/>
        <v>34</v>
      </c>
      <c r="X21" s="98"/>
      <c r="Y21" s="160">
        <f>Y22+Y23</f>
        <v>4000</v>
      </c>
      <c r="Z21" s="160">
        <f>Z22+Z23</f>
        <v>4000</v>
      </c>
      <c r="AA21" s="160">
        <f>AA22+AA23</f>
        <v>4000</v>
      </c>
      <c r="AB21" s="42">
        <f t="shared" si="9"/>
        <v>12000</v>
      </c>
      <c r="AC21" s="247">
        <f t="shared" si="21"/>
        <v>2.6785714285714284</v>
      </c>
      <c r="AD21" s="98"/>
      <c r="AE21" s="42">
        <f t="shared" si="10"/>
        <v>114000</v>
      </c>
      <c r="AF21" s="247">
        <f t="shared" si="22"/>
        <v>25.446428571428573</v>
      </c>
      <c r="AG21" s="98"/>
      <c r="AH21" s="160">
        <f>AH22+AH23</f>
        <v>36000</v>
      </c>
      <c r="AI21" s="160">
        <f>AI22+AI23</f>
        <v>36000</v>
      </c>
      <c r="AJ21" s="160">
        <f>AJ22+AJ23</f>
        <v>36000</v>
      </c>
      <c r="AK21" s="42">
        <f t="shared" si="12"/>
        <v>108000</v>
      </c>
      <c r="AL21" s="247">
        <f t="shared" si="23"/>
        <v>24.107142857142858</v>
      </c>
      <c r="AM21" s="98"/>
      <c r="AN21" s="160">
        <f>AN22+AN23</f>
        <v>24000</v>
      </c>
      <c r="AO21" s="160">
        <f>AO22+AO23</f>
        <v>24000</v>
      </c>
      <c r="AP21" s="160">
        <f>AP22+AP23</f>
        <v>30000</v>
      </c>
      <c r="AQ21" s="42">
        <f t="shared" si="14"/>
        <v>78000</v>
      </c>
      <c r="AR21" s="247">
        <f t="shared" si="24"/>
        <v>17.410714285714285</v>
      </c>
      <c r="AS21" s="98"/>
      <c r="AT21" s="160">
        <f t="shared" si="15"/>
        <v>186000</v>
      </c>
      <c r="AU21" s="160">
        <f t="shared" si="16"/>
        <v>62</v>
      </c>
      <c r="AV21" s="242"/>
      <c r="AW21" s="42">
        <f t="shared" si="17"/>
        <v>300000</v>
      </c>
      <c r="AX21" s="42">
        <f t="shared" si="4"/>
        <v>100</v>
      </c>
      <c r="AY21" s="98"/>
      <c r="AZ21" s="42">
        <f t="shared" si="18"/>
        <v>0</v>
      </c>
      <c r="BA21" s="247">
        <f t="shared" si="19"/>
        <v>100</v>
      </c>
      <c r="BB21" s="42">
        <f t="shared" si="20"/>
        <v>300000</v>
      </c>
      <c r="BC21" s="253"/>
    </row>
    <row r="22" spans="1:55" ht="25.5" customHeight="1">
      <c r="A22" s="15"/>
      <c r="B22" s="10"/>
      <c r="C22" s="10"/>
      <c r="D22" s="11"/>
      <c r="E22" s="16"/>
      <c r="F22" s="10"/>
      <c r="G22" s="18"/>
      <c r="H22" s="19"/>
      <c r="I22" s="20"/>
      <c r="J22" s="16"/>
      <c r="K22" s="10"/>
      <c r="L22" s="10"/>
      <c r="M22" s="202" t="s">
        <v>30</v>
      </c>
      <c r="N22" s="30" t="s">
        <v>165</v>
      </c>
      <c r="O22" s="198">
        <v>100000</v>
      </c>
      <c r="P22" s="198">
        <v>169000</v>
      </c>
      <c r="Q22" s="198">
        <v>248000</v>
      </c>
      <c r="R22" s="198">
        <v>100000</v>
      </c>
      <c r="S22" s="198"/>
      <c r="T22" s="198"/>
      <c r="U22" s="198">
        <v>34000</v>
      </c>
      <c r="V22" s="138">
        <f t="shared" si="6"/>
        <v>34000</v>
      </c>
      <c r="W22" s="138">
        <f t="shared" si="7"/>
        <v>34</v>
      </c>
      <c r="X22" s="156"/>
      <c r="Y22" s="198">
        <v>1000</v>
      </c>
      <c r="Z22" s="198">
        <v>1000</v>
      </c>
      <c r="AA22" s="198">
        <v>1000</v>
      </c>
      <c r="AB22" s="254">
        <f t="shared" si="9"/>
        <v>3000</v>
      </c>
      <c r="AC22" s="255">
        <f t="shared" si="21"/>
        <v>1.2096774193548387</v>
      </c>
      <c r="AD22" s="156"/>
      <c r="AE22" s="254">
        <f t="shared" si="10"/>
        <v>37000</v>
      </c>
      <c r="AF22" s="255">
        <f t="shared" si="22"/>
        <v>14.919354838709678</v>
      </c>
      <c r="AG22" s="156"/>
      <c r="AH22" s="198">
        <v>12000</v>
      </c>
      <c r="AI22" s="198">
        <v>12000</v>
      </c>
      <c r="AJ22" s="198">
        <v>12000</v>
      </c>
      <c r="AK22" s="254">
        <f t="shared" si="12"/>
        <v>36000</v>
      </c>
      <c r="AL22" s="255">
        <f t="shared" si="23"/>
        <v>14.516129032258064</v>
      </c>
      <c r="AM22" s="156"/>
      <c r="AN22" s="198">
        <v>9000</v>
      </c>
      <c r="AO22" s="198">
        <v>9000</v>
      </c>
      <c r="AP22" s="198">
        <v>9000</v>
      </c>
      <c r="AQ22" s="254">
        <f t="shared" si="14"/>
        <v>27000</v>
      </c>
      <c r="AR22" s="255">
        <f t="shared" si="24"/>
        <v>10.887096774193548</v>
      </c>
      <c r="AS22" s="156"/>
      <c r="AT22" s="254">
        <f t="shared" si="15"/>
        <v>63000</v>
      </c>
      <c r="AU22" s="254">
        <f t="shared" si="16"/>
        <v>63</v>
      </c>
      <c r="AV22" s="254"/>
      <c r="AW22" s="254">
        <f t="shared" si="17"/>
        <v>100000</v>
      </c>
      <c r="AX22" s="254">
        <f t="shared" si="4"/>
        <v>100</v>
      </c>
      <c r="AY22" s="156"/>
      <c r="AZ22" s="254">
        <f t="shared" si="18"/>
        <v>0</v>
      </c>
      <c r="BA22" s="255">
        <f t="shared" si="19"/>
        <v>100</v>
      </c>
      <c r="BB22" s="254">
        <f t="shared" si="20"/>
        <v>100000</v>
      </c>
      <c r="BC22" s="255"/>
    </row>
    <row r="23" spans="1:55" ht="25.5" customHeight="1">
      <c r="A23" s="15"/>
      <c r="B23" s="10"/>
      <c r="C23" s="10"/>
      <c r="D23" s="11"/>
      <c r="E23" s="16"/>
      <c r="F23" s="10"/>
      <c r="G23" s="18"/>
      <c r="H23" s="19"/>
      <c r="I23" s="20"/>
      <c r="J23" s="16"/>
      <c r="K23" s="10"/>
      <c r="L23" s="10"/>
      <c r="M23" s="202" t="s">
        <v>25</v>
      </c>
      <c r="N23" s="30" t="s">
        <v>166</v>
      </c>
      <c r="O23" s="205">
        <v>200000</v>
      </c>
      <c r="P23" s="205">
        <v>200000</v>
      </c>
      <c r="Q23" s="205">
        <v>200000</v>
      </c>
      <c r="R23" s="205">
        <v>200000</v>
      </c>
      <c r="S23" s="205"/>
      <c r="T23" s="205"/>
      <c r="U23" s="205">
        <v>68000</v>
      </c>
      <c r="V23" s="204">
        <f t="shared" si="6"/>
        <v>68000</v>
      </c>
      <c r="W23" s="204">
        <f t="shared" si="7"/>
        <v>34</v>
      </c>
      <c r="X23" s="156"/>
      <c r="Y23" s="205">
        <v>3000</v>
      </c>
      <c r="Z23" s="205">
        <v>3000</v>
      </c>
      <c r="AA23" s="205">
        <v>3000</v>
      </c>
      <c r="AB23" s="254">
        <f t="shared" si="9"/>
        <v>9000</v>
      </c>
      <c r="AC23" s="255">
        <f>AB23/(Q23/100)</f>
        <v>4.5</v>
      </c>
      <c r="AD23" s="156"/>
      <c r="AE23" s="254">
        <f t="shared" si="10"/>
        <v>77000</v>
      </c>
      <c r="AF23" s="255">
        <f>AE23/(Q23/100)</f>
        <v>38.5</v>
      </c>
      <c r="AG23" s="156"/>
      <c r="AH23" s="205">
        <v>24000</v>
      </c>
      <c r="AI23" s="205">
        <v>24000</v>
      </c>
      <c r="AJ23" s="205">
        <v>24000</v>
      </c>
      <c r="AK23" s="254">
        <f t="shared" si="12"/>
        <v>72000</v>
      </c>
      <c r="AL23" s="255">
        <f>AK23/(Q23/100)</f>
        <v>36</v>
      </c>
      <c r="AM23" s="156"/>
      <c r="AN23" s="205">
        <v>15000</v>
      </c>
      <c r="AO23" s="205">
        <v>15000</v>
      </c>
      <c r="AP23" s="205">
        <v>21000</v>
      </c>
      <c r="AQ23" s="254">
        <f t="shared" si="14"/>
        <v>51000</v>
      </c>
      <c r="AR23" s="255">
        <f t="shared" si="24"/>
        <v>25.5</v>
      </c>
      <c r="AS23" s="156"/>
      <c r="AT23" s="254">
        <f t="shared" si="15"/>
        <v>123000</v>
      </c>
      <c r="AU23" s="254">
        <f t="shared" si="16"/>
        <v>61.5</v>
      </c>
      <c r="AV23" s="254"/>
      <c r="AW23" s="254">
        <f t="shared" si="17"/>
        <v>200000</v>
      </c>
      <c r="AX23" s="254">
        <f t="shared" si="4"/>
        <v>100</v>
      </c>
      <c r="AY23" s="156"/>
      <c r="AZ23" s="254">
        <f t="shared" si="18"/>
        <v>0</v>
      </c>
      <c r="BA23" s="255">
        <f t="shared" si="19"/>
        <v>100</v>
      </c>
      <c r="BB23" s="254">
        <f t="shared" si="20"/>
        <v>200000</v>
      </c>
      <c r="BC23" s="255"/>
    </row>
    <row r="24" spans="1:55" ht="25.5" customHeight="1">
      <c r="A24" s="15"/>
      <c r="B24" s="10"/>
      <c r="C24" s="10"/>
      <c r="D24" s="11"/>
      <c r="E24" s="16"/>
      <c r="F24" s="10"/>
      <c r="G24" s="18"/>
      <c r="H24" s="19"/>
      <c r="I24" s="20"/>
      <c r="J24" s="16"/>
      <c r="K24" s="10"/>
      <c r="L24" s="2">
        <v>2</v>
      </c>
      <c r="M24" s="8"/>
      <c r="N24" s="39" t="s">
        <v>94</v>
      </c>
      <c r="O24" s="160">
        <f aca="true" t="shared" si="27" ref="O24:U24">O25+O26+O27+O28+O29</f>
        <v>950000</v>
      </c>
      <c r="P24" s="160">
        <f t="shared" si="27"/>
        <v>950000</v>
      </c>
      <c r="Q24" s="160">
        <f t="shared" si="27"/>
        <v>950000</v>
      </c>
      <c r="R24" s="160">
        <f t="shared" si="27"/>
        <v>950000</v>
      </c>
      <c r="S24" s="160">
        <f t="shared" si="27"/>
        <v>0</v>
      </c>
      <c r="T24" s="160">
        <f t="shared" si="27"/>
        <v>0</v>
      </c>
      <c r="U24" s="160">
        <f t="shared" si="27"/>
        <v>322000</v>
      </c>
      <c r="V24" s="42">
        <f t="shared" si="6"/>
        <v>322000</v>
      </c>
      <c r="W24" s="42">
        <f t="shared" si="7"/>
        <v>33.89473684210526</v>
      </c>
      <c r="X24" s="98"/>
      <c r="Y24" s="160">
        <f>Y25+Y26+Y27+Y28+Y29</f>
        <v>13000</v>
      </c>
      <c r="Z24" s="160">
        <f>Z25+Z26+Z27+Z28+Z29</f>
        <v>13000</v>
      </c>
      <c r="AA24" s="160">
        <f>AA25+AA26+AA27+AA28+AA29</f>
        <v>13000</v>
      </c>
      <c r="AB24" s="42">
        <f t="shared" si="9"/>
        <v>39000</v>
      </c>
      <c r="AC24" s="247">
        <f t="shared" si="21"/>
        <v>4.105263157894737</v>
      </c>
      <c r="AD24" s="98"/>
      <c r="AE24" s="42">
        <f t="shared" si="10"/>
        <v>361000</v>
      </c>
      <c r="AF24" s="247">
        <f t="shared" si="22"/>
        <v>38</v>
      </c>
      <c r="AG24" s="98"/>
      <c r="AH24" s="160">
        <f>AH25+AH26+AH27+AH28+AH29</f>
        <v>114000</v>
      </c>
      <c r="AI24" s="160">
        <f>AI25+AI26+AI27+AI28+AI29</f>
        <v>114000</v>
      </c>
      <c r="AJ24" s="160">
        <f>AJ25+AJ26+AJ27+AJ28+AJ29</f>
        <v>127000</v>
      </c>
      <c r="AK24" s="42">
        <f t="shared" si="12"/>
        <v>355000</v>
      </c>
      <c r="AL24" s="247">
        <f t="shared" si="23"/>
        <v>37.36842105263158</v>
      </c>
      <c r="AM24" s="98"/>
      <c r="AN24" s="160">
        <f>AN25+AN26+AN27+AN28+AN29</f>
        <v>76000</v>
      </c>
      <c r="AO24" s="160">
        <f>AO25+AO26+AO27+AO28+AO29</f>
        <v>76000</v>
      </c>
      <c r="AP24" s="160">
        <f>AP25+AP26+AP27+AP28+AP29</f>
        <v>82000</v>
      </c>
      <c r="AQ24" s="42">
        <f t="shared" si="14"/>
        <v>234000</v>
      </c>
      <c r="AR24" s="247">
        <f t="shared" si="24"/>
        <v>24.63157894736842</v>
      </c>
      <c r="AS24" s="98"/>
      <c r="AT24" s="160">
        <f t="shared" si="15"/>
        <v>589000</v>
      </c>
      <c r="AU24" s="160">
        <f t="shared" si="16"/>
        <v>62</v>
      </c>
      <c r="AV24" s="242"/>
      <c r="AW24" s="42">
        <f t="shared" si="17"/>
        <v>950000</v>
      </c>
      <c r="AX24" s="42">
        <f t="shared" si="4"/>
        <v>100</v>
      </c>
      <c r="AY24" s="98"/>
      <c r="AZ24" s="42">
        <f t="shared" si="18"/>
        <v>0</v>
      </c>
      <c r="BA24" s="247">
        <f t="shared" si="19"/>
        <v>100</v>
      </c>
      <c r="BB24" s="42">
        <f t="shared" si="20"/>
        <v>950000</v>
      </c>
      <c r="BC24" s="253"/>
    </row>
    <row r="25" spans="1:55" ht="25.5" customHeight="1">
      <c r="A25" s="15"/>
      <c r="B25" s="10"/>
      <c r="C25" s="10"/>
      <c r="D25" s="11"/>
      <c r="E25" s="16"/>
      <c r="F25" s="10"/>
      <c r="G25" s="18"/>
      <c r="H25" s="19"/>
      <c r="I25" s="20"/>
      <c r="J25" s="16"/>
      <c r="K25" s="10"/>
      <c r="L25" s="10"/>
      <c r="M25" s="202" t="s">
        <v>30</v>
      </c>
      <c r="N25" s="30" t="s">
        <v>167</v>
      </c>
      <c r="O25" s="205">
        <v>50000</v>
      </c>
      <c r="P25" s="205">
        <v>50000</v>
      </c>
      <c r="Q25" s="205">
        <v>50000</v>
      </c>
      <c r="R25" s="205">
        <v>50000</v>
      </c>
      <c r="S25" s="205"/>
      <c r="T25" s="205"/>
      <c r="U25" s="205">
        <v>17000</v>
      </c>
      <c r="V25" s="204">
        <f t="shared" si="6"/>
        <v>17000</v>
      </c>
      <c r="W25" s="204">
        <f t="shared" si="7"/>
        <v>34</v>
      </c>
      <c r="X25" s="156"/>
      <c r="Y25" s="205">
        <v>1000</v>
      </c>
      <c r="Z25" s="205">
        <v>1000</v>
      </c>
      <c r="AA25" s="205">
        <v>1000</v>
      </c>
      <c r="AB25" s="254">
        <f t="shared" si="9"/>
        <v>3000</v>
      </c>
      <c r="AC25" s="255">
        <f t="shared" si="21"/>
        <v>6</v>
      </c>
      <c r="AD25" s="156"/>
      <c r="AE25" s="254">
        <f t="shared" si="10"/>
        <v>20000</v>
      </c>
      <c r="AF25" s="255">
        <f t="shared" si="22"/>
        <v>40</v>
      </c>
      <c r="AG25" s="156"/>
      <c r="AH25" s="205">
        <v>5000</v>
      </c>
      <c r="AI25" s="205">
        <v>5000</v>
      </c>
      <c r="AJ25" s="205">
        <v>10000</v>
      </c>
      <c r="AK25" s="254">
        <f t="shared" si="12"/>
        <v>20000</v>
      </c>
      <c r="AL25" s="255">
        <f t="shared" si="23"/>
        <v>40</v>
      </c>
      <c r="AM25" s="156"/>
      <c r="AN25" s="205">
        <v>5000</v>
      </c>
      <c r="AO25" s="205">
        <v>5000</v>
      </c>
      <c r="AP25" s="205"/>
      <c r="AQ25" s="254">
        <f t="shared" si="14"/>
        <v>10000</v>
      </c>
      <c r="AR25" s="255">
        <f t="shared" si="24"/>
        <v>20</v>
      </c>
      <c r="AS25" s="156"/>
      <c r="AT25" s="254">
        <f t="shared" si="15"/>
        <v>30000</v>
      </c>
      <c r="AU25" s="254">
        <f t="shared" si="16"/>
        <v>60</v>
      </c>
      <c r="AV25" s="158"/>
      <c r="AW25" s="254">
        <f t="shared" si="17"/>
        <v>50000</v>
      </c>
      <c r="AX25" s="254">
        <f t="shared" si="4"/>
        <v>100</v>
      </c>
      <c r="AY25" s="156"/>
      <c r="AZ25" s="254">
        <f t="shared" si="18"/>
        <v>0</v>
      </c>
      <c r="BA25" s="255">
        <f t="shared" si="19"/>
        <v>100</v>
      </c>
      <c r="BB25" s="254">
        <f t="shared" si="20"/>
        <v>50000</v>
      </c>
      <c r="BC25" s="255"/>
    </row>
    <row r="26" spans="1:55" ht="25.5" customHeight="1">
      <c r="A26" s="15"/>
      <c r="B26" s="10"/>
      <c r="C26" s="10"/>
      <c r="D26" s="11"/>
      <c r="E26" s="16"/>
      <c r="F26" s="10"/>
      <c r="G26" s="18"/>
      <c r="H26" s="19"/>
      <c r="I26" s="20"/>
      <c r="J26" s="16"/>
      <c r="K26" s="10"/>
      <c r="L26" s="10"/>
      <c r="M26" s="202" t="s">
        <v>24</v>
      </c>
      <c r="N26" s="30" t="s">
        <v>168</v>
      </c>
      <c r="O26" s="205">
        <v>300000</v>
      </c>
      <c r="P26" s="205">
        <v>300000</v>
      </c>
      <c r="Q26" s="205">
        <v>300000</v>
      </c>
      <c r="R26" s="205">
        <v>300000</v>
      </c>
      <c r="S26" s="205"/>
      <c r="T26" s="205"/>
      <c r="U26" s="205">
        <v>101000</v>
      </c>
      <c r="V26" s="204">
        <f t="shared" si="6"/>
        <v>101000</v>
      </c>
      <c r="W26" s="204">
        <f t="shared" si="7"/>
        <v>33.666666666666664</v>
      </c>
      <c r="X26" s="156"/>
      <c r="Y26" s="205">
        <v>4000</v>
      </c>
      <c r="Z26" s="205">
        <v>4000</v>
      </c>
      <c r="AA26" s="205">
        <v>4000</v>
      </c>
      <c r="AB26" s="254">
        <f t="shared" si="9"/>
        <v>12000</v>
      </c>
      <c r="AC26" s="255">
        <f t="shared" si="21"/>
        <v>4</v>
      </c>
      <c r="AD26" s="156"/>
      <c r="AE26" s="254">
        <f t="shared" si="10"/>
        <v>113000</v>
      </c>
      <c r="AF26" s="255">
        <f t="shared" si="22"/>
        <v>37.666666666666664</v>
      </c>
      <c r="AG26" s="156"/>
      <c r="AH26" s="205">
        <v>37000</v>
      </c>
      <c r="AI26" s="205">
        <v>37000</v>
      </c>
      <c r="AJ26" s="205">
        <v>37000</v>
      </c>
      <c r="AK26" s="254">
        <f t="shared" si="12"/>
        <v>111000</v>
      </c>
      <c r="AL26" s="255">
        <f t="shared" si="23"/>
        <v>37</v>
      </c>
      <c r="AM26" s="156"/>
      <c r="AN26" s="205">
        <v>21000</v>
      </c>
      <c r="AO26" s="205">
        <v>21000</v>
      </c>
      <c r="AP26" s="205">
        <v>34000</v>
      </c>
      <c r="AQ26" s="254">
        <f t="shared" si="14"/>
        <v>76000</v>
      </c>
      <c r="AR26" s="255">
        <f t="shared" si="24"/>
        <v>25.333333333333332</v>
      </c>
      <c r="AS26" s="156"/>
      <c r="AT26" s="254">
        <f t="shared" si="15"/>
        <v>187000</v>
      </c>
      <c r="AU26" s="254">
        <f t="shared" si="16"/>
        <v>62.333333333333336</v>
      </c>
      <c r="AV26" s="160"/>
      <c r="AW26" s="254">
        <f t="shared" si="17"/>
        <v>300000</v>
      </c>
      <c r="AX26" s="254">
        <f t="shared" si="4"/>
        <v>100</v>
      </c>
      <c r="AY26" s="156"/>
      <c r="AZ26" s="254">
        <f t="shared" si="18"/>
        <v>0</v>
      </c>
      <c r="BA26" s="255">
        <f t="shared" si="19"/>
        <v>100</v>
      </c>
      <c r="BB26" s="254">
        <f t="shared" si="20"/>
        <v>300000</v>
      </c>
      <c r="BC26" s="255"/>
    </row>
    <row r="27" spans="1:55" ht="25.5" customHeight="1">
      <c r="A27" s="15"/>
      <c r="B27" s="10"/>
      <c r="C27" s="10"/>
      <c r="D27" s="11"/>
      <c r="E27" s="16"/>
      <c r="F27" s="10"/>
      <c r="G27" s="18"/>
      <c r="H27" s="19"/>
      <c r="I27" s="20"/>
      <c r="J27" s="16"/>
      <c r="K27" s="10"/>
      <c r="L27" s="10"/>
      <c r="M27" s="202" t="s">
        <v>26</v>
      </c>
      <c r="N27" s="30" t="s">
        <v>169</v>
      </c>
      <c r="O27" s="205">
        <v>500000</v>
      </c>
      <c r="P27" s="205">
        <v>500000</v>
      </c>
      <c r="Q27" s="205">
        <v>500000</v>
      </c>
      <c r="R27" s="205">
        <v>500000</v>
      </c>
      <c r="S27" s="205"/>
      <c r="T27" s="205"/>
      <c r="U27" s="205">
        <v>170000</v>
      </c>
      <c r="V27" s="204">
        <f t="shared" si="6"/>
        <v>170000</v>
      </c>
      <c r="W27" s="204">
        <f t="shared" si="7"/>
        <v>34</v>
      </c>
      <c r="X27" s="156"/>
      <c r="Y27" s="205">
        <v>6000</v>
      </c>
      <c r="Z27" s="205">
        <v>6000</v>
      </c>
      <c r="AA27" s="205">
        <v>6000</v>
      </c>
      <c r="AB27" s="254">
        <f t="shared" si="9"/>
        <v>18000</v>
      </c>
      <c r="AC27" s="255">
        <f t="shared" si="21"/>
        <v>3.6</v>
      </c>
      <c r="AD27" s="156"/>
      <c r="AE27" s="254">
        <f t="shared" si="10"/>
        <v>188000</v>
      </c>
      <c r="AF27" s="255">
        <f t="shared" si="22"/>
        <v>37.6</v>
      </c>
      <c r="AG27" s="156"/>
      <c r="AH27" s="205">
        <v>60000</v>
      </c>
      <c r="AI27" s="205">
        <v>60000</v>
      </c>
      <c r="AJ27" s="205">
        <v>60000</v>
      </c>
      <c r="AK27" s="254">
        <f t="shared" si="12"/>
        <v>180000</v>
      </c>
      <c r="AL27" s="255">
        <f t="shared" si="23"/>
        <v>36</v>
      </c>
      <c r="AM27" s="156"/>
      <c r="AN27" s="205">
        <v>44000</v>
      </c>
      <c r="AO27" s="205">
        <v>44000</v>
      </c>
      <c r="AP27" s="205">
        <v>44000</v>
      </c>
      <c r="AQ27" s="254">
        <f t="shared" si="14"/>
        <v>132000</v>
      </c>
      <c r="AR27" s="255">
        <f t="shared" si="24"/>
        <v>26.4</v>
      </c>
      <c r="AS27" s="156"/>
      <c r="AT27" s="254">
        <f t="shared" si="15"/>
        <v>312000</v>
      </c>
      <c r="AU27" s="254">
        <f t="shared" si="16"/>
        <v>62.4</v>
      </c>
      <c r="AV27" s="191"/>
      <c r="AW27" s="254">
        <f t="shared" si="17"/>
        <v>500000</v>
      </c>
      <c r="AX27" s="254">
        <f t="shared" si="4"/>
        <v>100</v>
      </c>
      <c r="AY27" s="156"/>
      <c r="AZ27" s="254">
        <f t="shared" si="18"/>
        <v>0</v>
      </c>
      <c r="BA27" s="255">
        <f t="shared" si="19"/>
        <v>100</v>
      </c>
      <c r="BB27" s="254">
        <f t="shared" si="20"/>
        <v>500000</v>
      </c>
      <c r="BC27" s="255"/>
    </row>
    <row r="28" spans="1:55" ht="25.5" customHeight="1">
      <c r="A28" s="15"/>
      <c r="B28" s="10"/>
      <c r="C28" s="10"/>
      <c r="D28" s="11"/>
      <c r="E28" s="16"/>
      <c r="F28" s="10"/>
      <c r="G28" s="18"/>
      <c r="H28" s="19"/>
      <c r="I28" s="20"/>
      <c r="J28" s="16"/>
      <c r="K28" s="10"/>
      <c r="L28" s="10"/>
      <c r="M28" s="202" t="s">
        <v>27</v>
      </c>
      <c r="N28" s="30" t="s">
        <v>170</v>
      </c>
      <c r="O28" s="205">
        <v>50000</v>
      </c>
      <c r="P28" s="205">
        <v>50000</v>
      </c>
      <c r="Q28" s="205">
        <v>50000</v>
      </c>
      <c r="R28" s="205">
        <v>50000</v>
      </c>
      <c r="S28" s="205"/>
      <c r="T28" s="205"/>
      <c r="U28" s="205">
        <v>17000</v>
      </c>
      <c r="V28" s="204">
        <f t="shared" si="6"/>
        <v>17000</v>
      </c>
      <c r="W28" s="204">
        <f t="shared" si="7"/>
        <v>34</v>
      </c>
      <c r="X28" s="156"/>
      <c r="Y28" s="205">
        <v>1000</v>
      </c>
      <c r="Z28" s="205">
        <v>1000</v>
      </c>
      <c r="AA28" s="205">
        <v>1000</v>
      </c>
      <c r="AB28" s="254">
        <f t="shared" si="9"/>
        <v>3000</v>
      </c>
      <c r="AC28" s="255">
        <f t="shared" si="21"/>
        <v>6</v>
      </c>
      <c r="AD28" s="156"/>
      <c r="AE28" s="254">
        <f t="shared" si="10"/>
        <v>20000</v>
      </c>
      <c r="AF28" s="255">
        <f t="shared" si="22"/>
        <v>40</v>
      </c>
      <c r="AG28" s="156"/>
      <c r="AH28" s="205">
        <v>6000</v>
      </c>
      <c r="AI28" s="205">
        <v>6000</v>
      </c>
      <c r="AJ28" s="205">
        <v>10000</v>
      </c>
      <c r="AK28" s="254">
        <f t="shared" si="12"/>
        <v>22000</v>
      </c>
      <c r="AL28" s="255">
        <f t="shared" si="23"/>
        <v>44</v>
      </c>
      <c r="AM28" s="156"/>
      <c r="AN28" s="205">
        <v>3000</v>
      </c>
      <c r="AO28" s="205">
        <v>3000</v>
      </c>
      <c r="AP28" s="205">
        <v>2000</v>
      </c>
      <c r="AQ28" s="254">
        <f t="shared" si="14"/>
        <v>8000</v>
      </c>
      <c r="AR28" s="255">
        <f t="shared" si="24"/>
        <v>16</v>
      </c>
      <c r="AS28" s="156"/>
      <c r="AT28" s="254">
        <f t="shared" si="15"/>
        <v>30000</v>
      </c>
      <c r="AU28" s="254">
        <f t="shared" si="16"/>
        <v>60</v>
      </c>
      <c r="AV28" s="191"/>
      <c r="AW28" s="254">
        <f t="shared" si="17"/>
        <v>50000</v>
      </c>
      <c r="AX28" s="254">
        <f t="shared" si="4"/>
        <v>100</v>
      </c>
      <c r="AY28" s="156"/>
      <c r="AZ28" s="254">
        <f t="shared" si="18"/>
        <v>0</v>
      </c>
      <c r="BA28" s="255">
        <f t="shared" si="19"/>
        <v>100</v>
      </c>
      <c r="BB28" s="254">
        <f t="shared" si="20"/>
        <v>50000</v>
      </c>
      <c r="BC28" s="255"/>
    </row>
    <row r="29" spans="1:55" ht="25.5" customHeight="1" thickBot="1">
      <c r="A29" s="15"/>
      <c r="B29" s="10"/>
      <c r="C29" s="10"/>
      <c r="D29" s="11"/>
      <c r="E29" s="16"/>
      <c r="F29" s="10"/>
      <c r="G29" s="18"/>
      <c r="H29" s="19"/>
      <c r="I29" s="20"/>
      <c r="J29" s="16"/>
      <c r="K29" s="10"/>
      <c r="L29" s="10"/>
      <c r="M29" s="202" t="s">
        <v>96</v>
      </c>
      <c r="N29" s="30" t="s">
        <v>171</v>
      </c>
      <c r="O29" s="205">
        <v>50000</v>
      </c>
      <c r="P29" s="205">
        <v>50000</v>
      </c>
      <c r="Q29" s="205">
        <v>50000</v>
      </c>
      <c r="R29" s="205">
        <v>50000</v>
      </c>
      <c r="S29" s="205"/>
      <c r="T29" s="205"/>
      <c r="U29" s="205">
        <v>17000</v>
      </c>
      <c r="V29" s="204">
        <f t="shared" si="6"/>
        <v>17000</v>
      </c>
      <c r="W29" s="204">
        <f t="shared" si="7"/>
        <v>34</v>
      </c>
      <c r="X29" s="156"/>
      <c r="Y29" s="205">
        <v>1000</v>
      </c>
      <c r="Z29" s="205">
        <v>1000</v>
      </c>
      <c r="AA29" s="205">
        <v>1000</v>
      </c>
      <c r="AB29" s="254">
        <f t="shared" si="9"/>
        <v>3000</v>
      </c>
      <c r="AC29" s="255">
        <f t="shared" si="21"/>
        <v>6</v>
      </c>
      <c r="AD29" s="156"/>
      <c r="AE29" s="254">
        <f t="shared" si="10"/>
        <v>20000</v>
      </c>
      <c r="AF29" s="255">
        <f t="shared" si="22"/>
        <v>40</v>
      </c>
      <c r="AG29" s="156"/>
      <c r="AH29" s="205">
        <v>6000</v>
      </c>
      <c r="AI29" s="205">
        <v>6000</v>
      </c>
      <c r="AJ29" s="205">
        <v>10000</v>
      </c>
      <c r="AK29" s="254">
        <f t="shared" si="12"/>
        <v>22000</v>
      </c>
      <c r="AL29" s="255">
        <f t="shared" si="23"/>
        <v>44</v>
      </c>
      <c r="AM29" s="156"/>
      <c r="AN29" s="205">
        <v>3000</v>
      </c>
      <c r="AO29" s="205">
        <v>3000</v>
      </c>
      <c r="AP29" s="205">
        <v>2000</v>
      </c>
      <c r="AQ29" s="254">
        <f t="shared" si="14"/>
        <v>8000</v>
      </c>
      <c r="AR29" s="255">
        <f t="shared" si="24"/>
        <v>16</v>
      </c>
      <c r="AS29" s="156"/>
      <c r="AT29" s="254">
        <f t="shared" si="15"/>
        <v>30000</v>
      </c>
      <c r="AU29" s="254">
        <f t="shared" si="16"/>
        <v>60</v>
      </c>
      <c r="AV29" s="191"/>
      <c r="AW29" s="281">
        <f t="shared" si="17"/>
        <v>50000</v>
      </c>
      <c r="AX29" s="281">
        <f t="shared" si="4"/>
        <v>100</v>
      </c>
      <c r="AY29" s="156"/>
      <c r="AZ29" s="254">
        <f t="shared" si="18"/>
        <v>0</v>
      </c>
      <c r="BA29" s="255">
        <f t="shared" si="19"/>
        <v>100</v>
      </c>
      <c r="BB29" s="254">
        <f t="shared" si="20"/>
        <v>50000</v>
      </c>
      <c r="BC29" s="255"/>
    </row>
    <row r="30" spans="18:55" ht="19.5" customHeight="1" thickBot="1">
      <c r="R30" s="153"/>
      <c r="S30" s="153"/>
      <c r="T30" s="153"/>
      <c r="U30" s="153"/>
      <c r="V30" s="305"/>
      <c r="W30" s="305"/>
      <c r="X30" s="156"/>
      <c r="Y30" s="153"/>
      <c r="Z30" s="153"/>
      <c r="AA30" s="153"/>
      <c r="AB30" s="156"/>
      <c r="AC30" s="156"/>
      <c r="AD30" s="156"/>
      <c r="AE30" s="156"/>
      <c r="AF30" s="156"/>
      <c r="AG30" s="156"/>
      <c r="AH30" s="153"/>
      <c r="AI30" s="153"/>
      <c r="AJ30" s="153"/>
      <c r="AK30" s="156"/>
      <c r="AL30" s="156"/>
      <c r="AM30" s="156"/>
      <c r="AN30" s="153"/>
      <c r="AO30" s="153"/>
      <c r="AP30" s="153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</row>
    <row r="31" spans="1:55" ht="19.5" customHeight="1" thickBot="1">
      <c r="A31" s="363" t="s">
        <v>143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5"/>
      <c r="O31" s="258" t="e">
        <f>O10</f>
        <v>#REF!</v>
      </c>
      <c r="P31" s="258" t="e">
        <f>P10</f>
        <v>#REF!</v>
      </c>
      <c r="Q31" s="258" t="e">
        <f>Q10</f>
        <v>#REF!</v>
      </c>
      <c r="R31" s="258">
        <f>R10</f>
        <v>1250000</v>
      </c>
      <c r="S31" s="258">
        <f>S10</f>
        <v>0</v>
      </c>
      <c r="T31" s="258">
        <f>T10</f>
        <v>0</v>
      </c>
      <c r="U31" s="300">
        <f>U10</f>
        <v>424000</v>
      </c>
      <c r="V31" s="258">
        <f>SUM(S31:U31)</f>
        <v>424000</v>
      </c>
      <c r="W31" s="258">
        <f>V31/(R31/100)</f>
        <v>33.92</v>
      </c>
      <c r="X31" s="156"/>
      <c r="Y31" s="258">
        <f>Y10</f>
        <v>17000</v>
      </c>
      <c r="Z31" s="258">
        <f>Z10</f>
        <v>17000</v>
      </c>
      <c r="AA31" s="258">
        <f>AA10</f>
        <v>17000</v>
      </c>
      <c r="AB31" s="259">
        <f>SUM(Y31:AA31)</f>
        <v>51000</v>
      </c>
      <c r="AC31" s="260">
        <f>AB31/(R31/100)</f>
        <v>4.08</v>
      </c>
      <c r="AD31" s="156"/>
      <c r="AE31" s="259">
        <f>V31+AB31</f>
        <v>475000</v>
      </c>
      <c r="AF31" s="260">
        <f>AE31/(R31/100)</f>
        <v>38</v>
      </c>
      <c r="AG31" s="156"/>
      <c r="AH31" s="258">
        <f>AH10</f>
        <v>150000</v>
      </c>
      <c r="AI31" s="258">
        <f>AI10</f>
        <v>150000</v>
      </c>
      <c r="AJ31" s="258">
        <f>AJ10</f>
        <v>163000</v>
      </c>
      <c r="AK31" s="259">
        <f>SUM(AH31:AJ31)</f>
        <v>463000</v>
      </c>
      <c r="AL31" s="260">
        <f>AK31/(R31/100)</f>
        <v>37.04</v>
      </c>
      <c r="AM31" s="156"/>
      <c r="AN31" s="258">
        <f>AN10</f>
        <v>100000</v>
      </c>
      <c r="AO31" s="258">
        <f>AO10</f>
        <v>100000</v>
      </c>
      <c r="AP31" s="258">
        <f>AP10</f>
        <v>112000</v>
      </c>
      <c r="AQ31" s="259">
        <f>SUM(AN31:AP31)</f>
        <v>312000</v>
      </c>
      <c r="AR31" s="260">
        <f>AQ31/(R31/100)</f>
        <v>24.96</v>
      </c>
      <c r="AS31" s="156"/>
      <c r="AT31" s="259">
        <f>AK31+AQ31</f>
        <v>775000</v>
      </c>
      <c r="AU31" s="260">
        <f>AT31/(R31/100)</f>
        <v>62</v>
      </c>
      <c r="AV31" s="156"/>
      <c r="AW31" s="259">
        <f>AE31+AT31</f>
        <v>1250000</v>
      </c>
      <c r="AX31" s="260">
        <f>AW31/(R31/100)</f>
        <v>100</v>
      </c>
      <c r="AY31" s="156"/>
      <c r="AZ31" s="259">
        <f>AW31-R31</f>
        <v>0</v>
      </c>
      <c r="BA31" s="260">
        <f>AW31/(R31/100)</f>
        <v>100</v>
      </c>
      <c r="BB31" s="259">
        <f>AW31-AZ31</f>
        <v>1250000</v>
      </c>
      <c r="BC31" s="260"/>
    </row>
    <row r="32" spans="1:55" ht="12.75" customHeight="1" thickBot="1">
      <c r="A32" s="366" t="s">
        <v>144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8"/>
      <c r="O32" s="261">
        <f>O18</f>
        <v>1250000</v>
      </c>
      <c r="P32" s="261">
        <f>P18</f>
        <v>1319000</v>
      </c>
      <c r="Q32" s="261">
        <f>Q18</f>
        <v>1398000</v>
      </c>
      <c r="R32" s="261">
        <f>R18</f>
        <v>1250000</v>
      </c>
      <c r="S32" s="261">
        <f>S18</f>
        <v>0</v>
      </c>
      <c r="T32" s="261">
        <f>T18</f>
        <v>0</v>
      </c>
      <c r="U32" s="301">
        <f>U18</f>
        <v>424000</v>
      </c>
      <c r="V32" s="261">
        <f>SUM(S32:U32)</f>
        <v>424000</v>
      </c>
      <c r="W32" s="261">
        <f>V32/(R32/100)</f>
        <v>33.92</v>
      </c>
      <c r="X32" s="262"/>
      <c r="Y32" s="261">
        <f>Y18</f>
        <v>17000</v>
      </c>
      <c r="Z32" s="261">
        <f>Z18</f>
        <v>17000</v>
      </c>
      <c r="AA32" s="261">
        <f>AA18</f>
        <v>17000</v>
      </c>
      <c r="AB32" s="263">
        <f>SUM(Y32:AA32)</f>
        <v>51000</v>
      </c>
      <c r="AC32" s="264">
        <f>AB32/(R32/100)</f>
        <v>4.08</v>
      </c>
      <c r="AD32" s="262"/>
      <c r="AE32" s="263">
        <f>V32+AB32</f>
        <v>475000</v>
      </c>
      <c r="AF32" s="264">
        <f>AE32/(R32/100)</f>
        <v>38</v>
      </c>
      <c r="AG32" s="262"/>
      <c r="AH32" s="261">
        <f>AH18</f>
        <v>150000</v>
      </c>
      <c r="AI32" s="261">
        <f>AI18</f>
        <v>150000</v>
      </c>
      <c r="AJ32" s="261">
        <f>AJ18</f>
        <v>163000</v>
      </c>
      <c r="AK32" s="263">
        <f>SUM(AH32:AJ32)</f>
        <v>463000</v>
      </c>
      <c r="AL32" s="264">
        <f>AK32/(R32/100)</f>
        <v>37.04</v>
      </c>
      <c r="AM32" s="262"/>
      <c r="AN32" s="261">
        <f>AN18</f>
        <v>100000</v>
      </c>
      <c r="AO32" s="261">
        <f>AO18</f>
        <v>100000</v>
      </c>
      <c r="AP32" s="261">
        <f>AP18</f>
        <v>112000</v>
      </c>
      <c r="AQ32" s="263">
        <f>SUM(AN32:AP32)</f>
        <v>312000</v>
      </c>
      <c r="AR32" s="264">
        <f>AQ32/(R32/100)</f>
        <v>24.96</v>
      </c>
      <c r="AS32" s="262"/>
      <c r="AT32" s="263">
        <f>AK32+AQ32</f>
        <v>775000</v>
      </c>
      <c r="AU32" s="264">
        <f>AT32/(R32/100)</f>
        <v>62</v>
      </c>
      <c r="AV32" s="262"/>
      <c r="AW32" s="263">
        <f>AE32+AT32</f>
        <v>1250000</v>
      </c>
      <c r="AX32" s="264">
        <f>AW32/(R32/100)</f>
        <v>100</v>
      </c>
      <c r="AY32" s="262"/>
      <c r="AZ32" s="263">
        <f>AW32-R32</f>
        <v>0</v>
      </c>
      <c r="BA32" s="264">
        <f>AW32/(R32/100)</f>
        <v>100</v>
      </c>
      <c r="BB32" s="263">
        <f>AW32-AZ32</f>
        <v>1250000</v>
      </c>
      <c r="BC32" s="264"/>
    </row>
    <row r="33" spans="1:55" ht="19.5" customHeight="1" hidden="1" thickBot="1">
      <c r="A33" s="369" t="s">
        <v>145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1"/>
      <c r="O33" s="265" t="e">
        <f aca="true" t="shared" si="28" ref="O33:U33">O31-O32</f>
        <v>#REF!</v>
      </c>
      <c r="P33" s="265" t="e">
        <f t="shared" si="28"/>
        <v>#REF!</v>
      </c>
      <c r="Q33" s="265" t="e">
        <f t="shared" si="28"/>
        <v>#REF!</v>
      </c>
      <c r="R33" s="265">
        <f t="shared" si="28"/>
        <v>0</v>
      </c>
      <c r="S33" s="265">
        <f t="shared" si="28"/>
        <v>0</v>
      </c>
      <c r="T33" s="265">
        <f t="shared" si="28"/>
        <v>0</v>
      </c>
      <c r="U33" s="302">
        <f t="shared" si="28"/>
        <v>0</v>
      </c>
      <c r="V33" s="306">
        <f>SUM(S33:U33)</f>
        <v>0</v>
      </c>
      <c r="W33" s="306" t="e">
        <f>V33/(R33/100)</f>
        <v>#DIV/0!</v>
      </c>
      <c r="X33" s="266"/>
      <c r="Y33" s="265">
        <f>Y31-Y32</f>
        <v>0</v>
      </c>
      <c r="Z33" s="265">
        <f>Z31-Z32</f>
        <v>0</v>
      </c>
      <c r="AA33" s="265">
        <f>AA31-AA32</f>
        <v>0</v>
      </c>
      <c r="AB33" s="267">
        <f>SUM(Y33:AA33)</f>
        <v>0</v>
      </c>
      <c r="AC33" s="268" t="e">
        <f>AB33/(R33/100)</f>
        <v>#DIV/0!</v>
      </c>
      <c r="AD33" s="266"/>
      <c r="AE33" s="267">
        <f>V33+AB33</f>
        <v>0</v>
      </c>
      <c r="AF33" s="268" t="e">
        <f>AE33/(R33/100)</f>
        <v>#DIV/0!</v>
      </c>
      <c r="AG33" s="266"/>
      <c r="AH33" s="265">
        <f>AH31-AH32</f>
        <v>0</v>
      </c>
      <c r="AI33" s="265">
        <f>AI31-AI32</f>
        <v>0</v>
      </c>
      <c r="AJ33" s="265">
        <f>AJ31-AJ32</f>
        <v>0</v>
      </c>
      <c r="AK33" s="267">
        <f>SUM(AH33:AJ33)</f>
        <v>0</v>
      </c>
      <c r="AL33" s="268" t="e">
        <f>AK33/(R33/100)</f>
        <v>#DIV/0!</v>
      </c>
      <c r="AM33" s="266"/>
      <c r="AN33" s="265">
        <f>AN31-AN32</f>
        <v>0</v>
      </c>
      <c r="AO33" s="265">
        <f>AO31-AO32</f>
        <v>0</v>
      </c>
      <c r="AP33" s="265">
        <f>AP31-AP32</f>
        <v>0</v>
      </c>
      <c r="AQ33" s="267">
        <f>SUM(AN33:AP33)</f>
        <v>0</v>
      </c>
      <c r="AR33" s="268" t="e">
        <f>AQ33/(R33/100)</f>
        <v>#DIV/0!</v>
      </c>
      <c r="AS33" s="266"/>
      <c r="AT33" s="267">
        <f>AK33+AQ33</f>
        <v>0</v>
      </c>
      <c r="AU33" s="268" t="e">
        <f>AT33/(R33/100)</f>
        <v>#DIV/0!</v>
      </c>
      <c r="AV33" s="266"/>
      <c r="AW33" s="267">
        <f>AE33+AT33</f>
        <v>0</v>
      </c>
      <c r="AX33" s="268" t="e">
        <f>AW33/(R33/100)</f>
        <v>#DIV/0!</v>
      </c>
      <c r="AY33" s="266"/>
      <c r="AZ33" s="267">
        <f>AW33-R33</f>
        <v>0</v>
      </c>
      <c r="BA33" s="268" t="e">
        <f>AW33/(R33/100)</f>
        <v>#DIV/0!</v>
      </c>
      <c r="BB33" s="267">
        <f>AW33-AZ33</f>
        <v>0</v>
      </c>
      <c r="BC33" s="268"/>
    </row>
    <row r="34" ht="19.5" customHeight="1">
      <c r="R34" s="273"/>
    </row>
    <row r="35" ht="19.5" customHeight="1">
      <c r="R35" s="274"/>
    </row>
    <row r="36" ht="19.5" customHeight="1">
      <c r="R36" s="275"/>
    </row>
    <row r="37" ht="19.5" customHeight="1">
      <c r="R37" s="273"/>
    </row>
    <row r="38" ht="19.5" customHeight="1">
      <c r="R38" s="274"/>
    </row>
    <row r="39" ht="19.5" customHeight="1">
      <c r="R39" s="275"/>
    </row>
    <row r="40" ht="19.5" customHeight="1">
      <c r="R40" s="273"/>
    </row>
    <row r="41" ht="19.5" customHeight="1">
      <c r="R41" s="274"/>
    </row>
    <row r="42" spans="1:18" s="174" customFormat="1" ht="19.5" customHeight="1">
      <c r="A42" s="362" t="s">
        <v>138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O42" s="238"/>
      <c r="P42" s="362" t="s">
        <v>139</v>
      </c>
      <c r="Q42" s="362"/>
      <c r="R42" s="275"/>
    </row>
    <row r="43" spans="1:18" s="174" customFormat="1" ht="19.5" customHeight="1">
      <c r="A43" s="362" t="s">
        <v>140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O43" s="238"/>
      <c r="P43" s="362" t="s">
        <v>141</v>
      </c>
      <c r="Q43" s="362"/>
      <c r="R43" s="275"/>
    </row>
    <row r="44" spans="1:18" s="174" customFormat="1" ht="19.5" customHeight="1">
      <c r="A44" s="362" t="s">
        <v>142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O44" s="238"/>
      <c r="P44" s="238"/>
      <c r="Q44" s="238"/>
      <c r="R44" s="274"/>
    </row>
    <row r="45" ht="19.5" customHeight="1">
      <c r="R45" s="275"/>
    </row>
    <row r="46" ht="19.5" customHeight="1">
      <c r="R46" s="163"/>
    </row>
    <row r="47" ht="19.5" customHeight="1">
      <c r="R47" s="159"/>
    </row>
    <row r="48" ht="19.5" customHeight="1">
      <c r="R48" s="278"/>
    </row>
    <row r="49" ht="19.5" customHeight="1">
      <c r="R49" s="278"/>
    </row>
    <row r="50" ht="19.5" customHeight="1">
      <c r="R50" s="278"/>
    </row>
    <row r="51" ht="19.5" customHeight="1">
      <c r="R51" s="165"/>
    </row>
    <row r="52" ht="19.5" customHeight="1">
      <c r="R52" s="278"/>
    </row>
    <row r="53" ht="19.5" customHeight="1">
      <c r="R53" s="279"/>
    </row>
    <row r="54" ht="19.5" customHeight="1">
      <c r="R54" s="277"/>
    </row>
    <row r="55" ht="19.5" customHeight="1">
      <c r="R55" s="276"/>
    </row>
    <row r="56" ht="19.5" customHeight="1">
      <c r="R56" s="276"/>
    </row>
    <row r="57" ht="19.5" customHeight="1">
      <c r="R57" s="277"/>
    </row>
    <row r="58" ht="19.5" customHeight="1">
      <c r="R58" s="276"/>
    </row>
    <row r="59" ht="19.5" customHeight="1">
      <c r="R59" s="276"/>
    </row>
    <row r="60" ht="19.5" customHeight="1">
      <c r="R60" s="277"/>
    </row>
    <row r="61" ht="19.5" customHeight="1">
      <c r="R61" s="276"/>
    </row>
    <row r="62" ht="19.5" customHeight="1">
      <c r="R62" s="276"/>
    </row>
    <row r="63" ht="19.5" customHeight="1">
      <c r="R63" s="276"/>
    </row>
    <row r="64" ht="19.5" customHeight="1">
      <c r="R64" s="270"/>
    </row>
    <row r="65" ht="19.5" customHeight="1">
      <c r="R65" s="271"/>
    </row>
    <row r="66" ht="19.5" customHeight="1">
      <c r="R66" s="271"/>
    </row>
    <row r="67" ht="19.5" customHeight="1">
      <c r="R67" s="271"/>
    </row>
    <row r="68" ht="19.5" customHeight="1">
      <c r="R68" s="272"/>
    </row>
    <row r="69" ht="19.5" customHeight="1">
      <c r="R69" s="271"/>
    </row>
    <row r="70" ht="19.5" customHeight="1">
      <c r="R70" s="273"/>
    </row>
    <row r="71" ht="19.5" customHeight="1">
      <c r="R71" s="274"/>
    </row>
    <row r="72" ht="19.5" customHeight="1">
      <c r="R72" s="275"/>
    </row>
    <row r="73" ht="19.5" customHeight="1">
      <c r="R73" s="275"/>
    </row>
    <row r="74" ht="19.5" customHeight="1">
      <c r="R74" s="274"/>
    </row>
    <row r="75" ht="19.5" customHeight="1">
      <c r="R75" s="275"/>
    </row>
    <row r="76" ht="19.5" customHeight="1">
      <c r="R76" s="275"/>
    </row>
    <row r="77" ht="19.5" customHeight="1">
      <c r="R77" s="275"/>
    </row>
    <row r="78" ht="19.5" customHeight="1">
      <c r="R78" s="275"/>
    </row>
    <row r="79" ht="19.5" customHeight="1">
      <c r="R79" s="275"/>
    </row>
    <row r="80" ht="19.5" customHeight="1">
      <c r="R80" s="277"/>
    </row>
    <row r="81" ht="19.5" customHeight="1">
      <c r="R81" s="276"/>
    </row>
    <row r="82" ht="19.5" customHeight="1">
      <c r="R82" s="273"/>
    </row>
    <row r="83" ht="19.5" customHeight="1">
      <c r="R83" s="274"/>
    </row>
    <row r="84" ht="19.5" customHeight="1">
      <c r="R84" s="275"/>
    </row>
    <row r="85" ht="19.5" customHeight="1">
      <c r="R85" s="274"/>
    </row>
    <row r="86" ht="19.5" customHeight="1">
      <c r="R86" s="275"/>
    </row>
    <row r="87" ht="19.5" customHeight="1">
      <c r="R87" s="273"/>
    </row>
    <row r="88" ht="19.5" customHeight="1">
      <c r="R88" s="274"/>
    </row>
    <row r="89" ht="19.5" customHeight="1">
      <c r="R89" s="275"/>
    </row>
    <row r="90" ht="19.5" customHeight="1">
      <c r="R90" s="274"/>
    </row>
    <row r="91" ht="19.5" customHeight="1">
      <c r="R91" s="275"/>
    </row>
    <row r="92" ht="19.5" customHeight="1">
      <c r="R92" s="273"/>
    </row>
    <row r="93" ht="19.5" customHeight="1">
      <c r="R93" s="274"/>
    </row>
    <row r="94" ht="19.5" customHeight="1">
      <c r="R94" s="275"/>
    </row>
    <row r="95" ht="19.5" customHeight="1">
      <c r="R95" s="273"/>
    </row>
    <row r="96" ht="19.5" customHeight="1">
      <c r="R96" s="274"/>
    </row>
    <row r="97" ht="19.5" customHeight="1">
      <c r="R97" s="275"/>
    </row>
    <row r="98" ht="19.5" customHeight="1">
      <c r="R98" s="163"/>
    </row>
    <row r="99" ht="19.5" customHeight="1">
      <c r="R99" s="270"/>
    </row>
    <row r="100" ht="19.5" customHeight="1">
      <c r="R100" s="271"/>
    </row>
    <row r="101" ht="19.5" customHeight="1">
      <c r="R101" s="271"/>
    </row>
    <row r="102" ht="19.5" customHeight="1">
      <c r="R102" s="271"/>
    </row>
    <row r="103" ht="19.5" customHeight="1">
      <c r="R103" s="272"/>
    </row>
    <row r="104" ht="19.5" customHeight="1">
      <c r="R104" s="271"/>
    </row>
    <row r="105" ht="19.5" customHeight="1">
      <c r="R105" s="273"/>
    </row>
    <row r="106" ht="19.5" customHeight="1">
      <c r="R106" s="274"/>
    </row>
    <row r="107" ht="19.5" customHeight="1">
      <c r="R107" s="275"/>
    </row>
    <row r="108" ht="19.5" customHeight="1">
      <c r="R108" s="275"/>
    </row>
    <row r="109" ht="19.5" customHeight="1">
      <c r="R109" s="276"/>
    </row>
    <row r="110" ht="19.5" customHeight="1">
      <c r="R110" s="275"/>
    </row>
    <row r="111" ht="19.5" customHeight="1">
      <c r="R111" s="163"/>
    </row>
    <row r="112" ht="19.5" customHeight="1">
      <c r="R112" s="270"/>
    </row>
    <row r="113" ht="19.5" customHeight="1">
      <c r="R113" s="271"/>
    </row>
    <row r="114" ht="19.5" customHeight="1">
      <c r="R114" s="271"/>
    </row>
    <row r="115" ht="19.5" customHeight="1">
      <c r="R115" s="280"/>
    </row>
    <row r="116" ht="19.5" customHeight="1">
      <c r="R116" s="272"/>
    </row>
    <row r="117" ht="19.5" customHeight="1">
      <c r="R117" s="271"/>
    </row>
    <row r="118" ht="19.5" customHeight="1">
      <c r="R118" s="273"/>
    </row>
    <row r="119" ht="19.5" customHeight="1">
      <c r="R119" s="274"/>
    </row>
    <row r="120" ht="19.5" customHeight="1">
      <c r="R120" s="276"/>
    </row>
    <row r="121" ht="19.5" customHeight="1">
      <c r="R121" s="275"/>
    </row>
    <row r="122" ht="19.5" customHeight="1">
      <c r="R122" s="274"/>
    </row>
    <row r="123" ht="19.5" customHeight="1">
      <c r="R123" s="275"/>
    </row>
    <row r="124" ht="19.5" customHeight="1">
      <c r="R124" s="275"/>
    </row>
    <row r="125" ht="19.5" customHeight="1">
      <c r="R125" s="275"/>
    </row>
    <row r="126" ht="19.5" customHeight="1">
      <c r="R126" s="275"/>
    </row>
    <row r="127" ht="19.5" customHeight="1">
      <c r="R127" s="275"/>
    </row>
    <row r="128" spans="14:18" ht="19.5" customHeight="1">
      <c r="N128" s="164"/>
      <c r="O128" s="162"/>
      <c r="P128" s="162"/>
      <c r="Q128" s="162"/>
      <c r="R128" s="163"/>
    </row>
    <row r="129" spans="14:18" ht="19.5" customHeight="1">
      <c r="N129" s="164"/>
      <c r="O129" s="162"/>
      <c r="P129" s="162"/>
      <c r="Q129" s="162"/>
      <c r="R129" s="270"/>
    </row>
    <row r="130" spans="14:18" ht="19.5" customHeight="1">
      <c r="N130" s="164"/>
      <c r="O130" s="162"/>
      <c r="P130" s="162"/>
      <c r="Q130" s="162"/>
      <c r="R130" s="271"/>
    </row>
    <row r="131" spans="14:18" ht="19.5" customHeight="1">
      <c r="N131" s="164"/>
      <c r="O131" s="162"/>
      <c r="P131" s="162"/>
      <c r="Q131" s="162"/>
      <c r="R131" s="271"/>
    </row>
    <row r="132" spans="14:18" ht="19.5" customHeight="1">
      <c r="N132" s="164"/>
      <c r="O132" s="162"/>
      <c r="P132" s="162"/>
      <c r="Q132" s="162"/>
      <c r="R132" s="271"/>
    </row>
    <row r="133" spans="14:18" ht="19.5" customHeight="1">
      <c r="N133" s="164"/>
      <c r="O133" s="162"/>
      <c r="P133" s="162"/>
      <c r="Q133" s="162"/>
      <c r="R133" s="272"/>
    </row>
    <row r="134" spans="14:18" ht="19.5" customHeight="1">
      <c r="N134" s="164"/>
      <c r="O134" s="162"/>
      <c r="P134" s="162"/>
      <c r="Q134" s="162"/>
      <c r="R134" s="271"/>
    </row>
    <row r="135" spans="14:18" ht="19.5" customHeight="1">
      <c r="N135" s="164"/>
      <c r="O135" s="162"/>
      <c r="P135" s="162"/>
      <c r="Q135" s="162"/>
      <c r="R135" s="273"/>
    </row>
    <row r="136" spans="14:18" ht="19.5" customHeight="1">
      <c r="N136" s="164"/>
      <c r="O136" s="162"/>
      <c r="P136" s="162"/>
      <c r="Q136" s="162"/>
      <c r="R136" s="274"/>
    </row>
    <row r="137" spans="14:18" ht="19.5" customHeight="1">
      <c r="N137" s="164"/>
      <c r="O137" s="162"/>
      <c r="P137" s="162"/>
      <c r="Q137" s="162"/>
      <c r="R137" s="275"/>
    </row>
    <row r="138" spans="14:18" ht="19.5" customHeight="1">
      <c r="N138" s="164"/>
      <c r="O138" s="162"/>
      <c r="P138" s="162"/>
      <c r="Q138" s="162"/>
      <c r="R138" s="270"/>
    </row>
    <row r="139" spans="14:18" ht="19.5" customHeight="1">
      <c r="N139" s="164"/>
      <c r="O139" s="162"/>
      <c r="P139" s="162"/>
      <c r="Q139" s="162"/>
      <c r="R139" s="271"/>
    </row>
    <row r="140" spans="14:18" ht="19.5" customHeight="1">
      <c r="N140" s="164"/>
      <c r="O140" s="162"/>
      <c r="P140" s="162"/>
      <c r="Q140" s="162"/>
      <c r="R140" s="271"/>
    </row>
    <row r="141" spans="14:18" ht="19.5" customHeight="1">
      <c r="N141" s="164"/>
      <c r="O141" s="162"/>
      <c r="P141" s="162"/>
      <c r="Q141" s="162"/>
      <c r="R141" s="163"/>
    </row>
    <row r="142" spans="14:18" ht="19.5" customHeight="1">
      <c r="N142" s="164"/>
      <c r="O142" s="162"/>
      <c r="P142" s="162"/>
      <c r="Q142" s="162"/>
      <c r="R142" s="270"/>
    </row>
    <row r="143" spans="14:18" ht="19.5" customHeight="1">
      <c r="N143" s="164"/>
      <c r="O143" s="162"/>
      <c r="P143" s="162"/>
      <c r="Q143" s="162"/>
      <c r="R143" s="271"/>
    </row>
    <row r="144" spans="14:18" ht="19.5" customHeight="1">
      <c r="N144" s="164"/>
      <c r="O144" s="162"/>
      <c r="P144" s="162"/>
      <c r="Q144" s="162"/>
      <c r="R144" s="163"/>
    </row>
    <row r="145" spans="14:18" ht="19.5" customHeight="1">
      <c r="N145" s="164"/>
      <c r="O145" s="162"/>
      <c r="P145" s="162"/>
      <c r="Q145" s="162"/>
      <c r="R145" s="270"/>
    </row>
    <row r="146" spans="14:18" ht="19.5" customHeight="1">
      <c r="N146" s="164"/>
      <c r="O146" s="162"/>
      <c r="P146" s="162"/>
      <c r="Q146" s="162"/>
      <c r="R146" s="271"/>
    </row>
    <row r="147" spans="14:18" ht="19.5" customHeight="1">
      <c r="N147" s="164"/>
      <c r="O147" s="162"/>
      <c r="P147" s="162"/>
      <c r="Q147" s="162"/>
      <c r="R147" s="271"/>
    </row>
    <row r="148" spans="14:18" ht="12.75">
      <c r="N148" s="164"/>
      <c r="O148" s="162"/>
      <c r="P148" s="162"/>
      <c r="Q148" s="162"/>
      <c r="R148" s="271"/>
    </row>
    <row r="149" spans="14:18" ht="12.75">
      <c r="N149" s="164"/>
      <c r="O149" s="162"/>
      <c r="P149" s="162"/>
      <c r="Q149" s="162"/>
      <c r="R149" s="272"/>
    </row>
    <row r="150" spans="14:18" ht="12.75">
      <c r="N150" s="164"/>
      <c r="O150" s="162"/>
      <c r="P150" s="162"/>
      <c r="Q150" s="162"/>
      <c r="R150" s="271"/>
    </row>
    <row r="151" spans="14:18" ht="12.75">
      <c r="N151" s="164"/>
      <c r="O151" s="162"/>
      <c r="P151" s="162"/>
      <c r="Q151" s="162"/>
      <c r="R151" s="273"/>
    </row>
    <row r="152" spans="14:18" ht="12.75">
      <c r="N152" s="164"/>
      <c r="O152" s="162"/>
      <c r="P152" s="162"/>
      <c r="Q152" s="162"/>
      <c r="R152" s="274"/>
    </row>
    <row r="153" spans="14:18" ht="12.75">
      <c r="N153" s="164"/>
      <c r="O153" s="162"/>
      <c r="P153" s="162"/>
      <c r="Q153" s="162"/>
      <c r="R153" s="164"/>
    </row>
    <row r="154" ht="12.75">
      <c r="R154" s="164"/>
    </row>
    <row r="155" ht="12.75">
      <c r="R155" s="164"/>
    </row>
    <row r="156" ht="12.75">
      <c r="R156" s="164"/>
    </row>
    <row r="157" ht="12.75">
      <c r="R157" s="164"/>
    </row>
    <row r="158" ht="12.75">
      <c r="R158" s="164"/>
    </row>
    <row r="159" ht="12.75">
      <c r="R159" s="164"/>
    </row>
    <row r="160" ht="12.75">
      <c r="R160" s="164"/>
    </row>
    <row r="161" ht="12.75">
      <c r="R161" s="164"/>
    </row>
    <row r="162" ht="12.75">
      <c r="R162" s="164"/>
    </row>
    <row r="163" ht="12.75">
      <c r="R163" s="164"/>
    </row>
    <row r="164" ht="12.75">
      <c r="R164" s="164"/>
    </row>
    <row r="165" ht="12.75">
      <c r="R165" s="164"/>
    </row>
    <row r="166" ht="12.75">
      <c r="R166" s="164"/>
    </row>
    <row r="167" ht="12.75">
      <c r="R167" s="164"/>
    </row>
    <row r="168" ht="12.75">
      <c r="R168" s="164"/>
    </row>
    <row r="169" ht="12.75">
      <c r="R169" s="164"/>
    </row>
    <row r="170" ht="12.75">
      <c r="R170" s="164"/>
    </row>
    <row r="171" ht="12.75">
      <c r="R171" s="164"/>
    </row>
    <row r="172" ht="12.75">
      <c r="R172" s="164"/>
    </row>
  </sheetData>
  <sheetProtection/>
  <mergeCells count="41">
    <mergeCell ref="A44:K44"/>
    <mergeCell ref="A31:N31"/>
    <mergeCell ref="A32:N32"/>
    <mergeCell ref="A33:N33"/>
    <mergeCell ref="A42:K42"/>
    <mergeCell ref="P42:Q42"/>
    <mergeCell ref="A43:K43"/>
    <mergeCell ref="P43:Q43"/>
    <mergeCell ref="AW7:AX8"/>
    <mergeCell ref="AZ7:BA8"/>
    <mergeCell ref="O8:O9"/>
    <mergeCell ref="P8:P9"/>
    <mergeCell ref="Q8:Q9"/>
    <mergeCell ref="R8:R9"/>
    <mergeCell ref="AK7:AL8"/>
    <mergeCell ref="AN7:AN9"/>
    <mergeCell ref="AO7:AO9"/>
    <mergeCell ref="AP7:AP9"/>
    <mergeCell ref="AQ7:AR8"/>
    <mergeCell ref="AT7:AU8"/>
    <mergeCell ref="AA7:AA9"/>
    <mergeCell ref="AB7:AC8"/>
    <mergeCell ref="AE7:AF8"/>
    <mergeCell ref="AH7:AH9"/>
    <mergeCell ref="AI7:AI9"/>
    <mergeCell ref="AJ7:AJ9"/>
    <mergeCell ref="S7:S9"/>
    <mergeCell ref="T7:T9"/>
    <mergeCell ref="U7:U9"/>
    <mergeCell ref="V7:W8"/>
    <mergeCell ref="Y7:Y9"/>
    <mergeCell ref="Z7:Z9"/>
    <mergeCell ref="A1:Q1"/>
    <mergeCell ref="A2:Q2"/>
    <mergeCell ref="A3:Q3"/>
    <mergeCell ref="A6:Q6"/>
    <mergeCell ref="A7:D8"/>
    <mergeCell ref="E7:H8"/>
    <mergeCell ref="I7:I9"/>
    <mergeCell ref="J7:M8"/>
    <mergeCell ref="P7:Q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68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3" width="3.7109375" style="154" customWidth="1"/>
    <col min="14" max="14" width="36.8515625" style="154" customWidth="1"/>
    <col min="15" max="15" width="14.140625" style="153" hidden="1" customWidth="1"/>
    <col min="16" max="17" width="15.28125" style="153" hidden="1" customWidth="1"/>
    <col min="18" max="18" width="13.8515625" style="154" customWidth="1"/>
    <col min="19" max="19" width="7.7109375" style="154" customWidth="1"/>
    <col min="20" max="20" width="7.8515625" style="154" customWidth="1"/>
    <col min="21" max="21" width="13.140625" style="154" customWidth="1"/>
    <col min="22" max="22" width="11.57421875" style="154" customWidth="1"/>
    <col min="23" max="23" width="0.13671875" style="154" customWidth="1"/>
    <col min="24" max="24" width="3.421875" style="154" customWidth="1"/>
    <col min="25" max="25" width="12.7109375" style="154" customWidth="1"/>
    <col min="26" max="26" width="13.140625" style="154" customWidth="1"/>
    <col min="27" max="27" width="14.140625" style="154" customWidth="1"/>
    <col min="28" max="28" width="12.57421875" style="154" customWidth="1"/>
    <col min="29" max="29" width="5.28125" style="154" customWidth="1"/>
    <col min="30" max="30" width="2.421875" style="154" customWidth="1"/>
    <col min="31" max="31" width="13.7109375" style="154" customWidth="1"/>
    <col min="32" max="32" width="0.2890625" style="154" customWidth="1"/>
    <col min="33" max="33" width="3.8515625" style="154" customWidth="1"/>
    <col min="34" max="34" width="13.00390625" style="154" customWidth="1"/>
    <col min="35" max="35" width="15.00390625" style="154" customWidth="1"/>
    <col min="36" max="36" width="12.7109375" style="154" customWidth="1"/>
    <col min="37" max="37" width="13.8515625" style="154" customWidth="1"/>
    <col min="38" max="39" width="5.00390625" style="154" customWidth="1"/>
    <col min="40" max="40" width="13.28125" style="154" customWidth="1"/>
    <col min="41" max="41" width="12.7109375" style="154" customWidth="1"/>
    <col min="42" max="42" width="15.00390625" style="154" customWidth="1"/>
    <col min="43" max="43" width="11.421875" style="154" customWidth="1"/>
    <col min="44" max="44" width="5.8515625" style="154" customWidth="1"/>
    <col min="45" max="45" width="3.57421875" style="154" customWidth="1"/>
    <col min="46" max="46" width="12.8515625" style="154" customWidth="1"/>
    <col min="47" max="47" width="6.00390625" style="154" customWidth="1"/>
    <col min="48" max="48" width="3.00390625" style="154" customWidth="1"/>
    <col min="49" max="49" width="12.8515625" style="154" customWidth="1"/>
    <col min="50" max="50" width="7.8515625" style="154" customWidth="1"/>
    <col min="51" max="51" width="4.00390625" style="154" customWidth="1"/>
    <col min="52" max="52" width="13.57421875" style="154" hidden="1" customWidth="1"/>
    <col min="53" max="53" width="11.8515625" style="154" hidden="1" customWidth="1"/>
    <col min="54" max="54" width="15.140625" style="154" hidden="1" customWidth="1"/>
    <col min="55" max="55" width="0" style="154" hidden="1" customWidth="1"/>
    <col min="56" max="16384" width="9.140625" style="154" customWidth="1"/>
  </cols>
  <sheetData>
    <row r="1" spans="1:17" s="186" customFormat="1" ht="18.75" customHeight="1">
      <c r="A1" s="372" t="s">
        <v>89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7" s="186" customFormat="1" ht="18.75" customHeight="1">
      <c r="A2" s="372" t="s">
        <v>160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s="186" customFormat="1" ht="18.75" customHeight="1">
      <c r="A3" s="373" t="s">
        <v>90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</row>
    <row r="4" spans="1:17" s="155" customFormat="1" ht="12.75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87"/>
      <c r="P4" s="187"/>
      <c r="Q4" s="187"/>
    </row>
    <row r="5" spans="1:49" ht="31.5" customHeight="1" hidden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88"/>
      <c r="P5" s="188"/>
      <c r="Q5" s="54"/>
      <c r="AU5" s="164"/>
      <c r="AV5" s="163"/>
      <c r="AW5" s="164"/>
    </row>
    <row r="6" spans="1:48" s="157" customFormat="1" ht="15.75" customHeight="1" thickBot="1">
      <c r="A6" s="313" t="s">
        <v>59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5"/>
      <c r="AU6" s="310"/>
      <c r="AV6" s="309"/>
    </row>
    <row r="7" spans="1:53" ht="41.25" customHeight="1" thickBot="1">
      <c r="A7" s="316" t="s">
        <v>91</v>
      </c>
      <c r="B7" s="374"/>
      <c r="C7" s="374"/>
      <c r="D7" s="375"/>
      <c r="E7" s="316" t="s">
        <v>92</v>
      </c>
      <c r="F7" s="374"/>
      <c r="G7" s="374"/>
      <c r="H7" s="375"/>
      <c r="I7" s="331" t="s">
        <v>53</v>
      </c>
      <c r="J7" s="316" t="s">
        <v>88</v>
      </c>
      <c r="K7" s="374"/>
      <c r="L7" s="374"/>
      <c r="M7" s="375"/>
      <c r="N7" s="113" t="s">
        <v>1</v>
      </c>
      <c r="O7" s="64" t="s">
        <v>58</v>
      </c>
      <c r="P7" s="343" t="s">
        <v>62</v>
      </c>
      <c r="Q7" s="344"/>
      <c r="R7" s="64" t="s">
        <v>146</v>
      </c>
      <c r="S7" s="349" t="s">
        <v>33</v>
      </c>
      <c r="T7" s="349" t="s">
        <v>34</v>
      </c>
      <c r="U7" s="352" t="s">
        <v>35</v>
      </c>
      <c r="V7" s="337" t="s">
        <v>46</v>
      </c>
      <c r="W7" s="355"/>
      <c r="X7" s="156"/>
      <c r="Y7" s="349" t="s">
        <v>36</v>
      </c>
      <c r="Z7" s="349" t="s">
        <v>37</v>
      </c>
      <c r="AA7" s="352" t="s">
        <v>38</v>
      </c>
      <c r="AB7" s="337" t="s">
        <v>47</v>
      </c>
      <c r="AC7" s="355"/>
      <c r="AD7" s="156"/>
      <c r="AE7" s="337" t="s">
        <v>50</v>
      </c>
      <c r="AF7" s="355"/>
      <c r="AG7" s="156"/>
      <c r="AH7" s="349" t="s">
        <v>39</v>
      </c>
      <c r="AI7" s="349" t="s">
        <v>40</v>
      </c>
      <c r="AJ7" s="352" t="s">
        <v>41</v>
      </c>
      <c r="AK7" s="337" t="s">
        <v>48</v>
      </c>
      <c r="AL7" s="355"/>
      <c r="AM7" s="156"/>
      <c r="AN7" s="349" t="s">
        <v>42</v>
      </c>
      <c r="AO7" s="349" t="s">
        <v>43</v>
      </c>
      <c r="AP7" s="352" t="s">
        <v>44</v>
      </c>
      <c r="AQ7" s="337" t="s">
        <v>49</v>
      </c>
      <c r="AR7" s="355"/>
      <c r="AS7" s="156"/>
      <c r="AT7" s="337" t="s">
        <v>51</v>
      </c>
      <c r="AU7" s="355"/>
      <c r="AV7" s="191"/>
      <c r="AW7" s="337" t="s">
        <v>13</v>
      </c>
      <c r="AX7" s="355"/>
      <c r="AY7" s="156"/>
      <c r="AZ7" s="337" t="s">
        <v>60</v>
      </c>
      <c r="BA7" s="355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41"/>
      <c r="J8" s="376"/>
      <c r="K8" s="377"/>
      <c r="L8" s="377"/>
      <c r="M8" s="378"/>
      <c r="N8" s="114"/>
      <c r="O8" s="325" t="s">
        <v>75</v>
      </c>
      <c r="P8" s="325" t="s">
        <v>77</v>
      </c>
      <c r="Q8" s="325" t="s">
        <v>147</v>
      </c>
      <c r="R8" s="325" t="s">
        <v>75</v>
      </c>
      <c r="S8" s="350"/>
      <c r="T8" s="350"/>
      <c r="U8" s="353"/>
      <c r="V8" s="356"/>
      <c r="W8" s="357"/>
      <c r="X8" s="156"/>
      <c r="Y8" s="350"/>
      <c r="Z8" s="350"/>
      <c r="AA8" s="353"/>
      <c r="AB8" s="358"/>
      <c r="AC8" s="357"/>
      <c r="AD8" s="156"/>
      <c r="AE8" s="360"/>
      <c r="AF8" s="361"/>
      <c r="AG8" s="156"/>
      <c r="AH8" s="350"/>
      <c r="AI8" s="350"/>
      <c r="AJ8" s="353"/>
      <c r="AK8" s="360"/>
      <c r="AL8" s="361"/>
      <c r="AM8" s="156"/>
      <c r="AN8" s="350"/>
      <c r="AO8" s="350"/>
      <c r="AP8" s="353"/>
      <c r="AQ8" s="358"/>
      <c r="AR8" s="357"/>
      <c r="AS8" s="156"/>
      <c r="AT8" s="360"/>
      <c r="AU8" s="361"/>
      <c r="AV8" s="244"/>
      <c r="AW8" s="358"/>
      <c r="AX8" s="357"/>
      <c r="AY8" s="156"/>
      <c r="AZ8" s="356"/>
      <c r="BA8" s="357"/>
    </row>
    <row r="9" spans="1:53" s="157" customFormat="1" ht="19.5" customHeight="1" thickBot="1">
      <c r="A9" s="87" t="s">
        <v>2</v>
      </c>
      <c r="B9" s="89" t="s">
        <v>3</v>
      </c>
      <c r="C9" s="89" t="s">
        <v>4</v>
      </c>
      <c r="D9" s="88" t="s">
        <v>5</v>
      </c>
      <c r="E9" s="90" t="s">
        <v>2</v>
      </c>
      <c r="F9" s="91" t="s">
        <v>3</v>
      </c>
      <c r="G9" s="92" t="s">
        <v>4</v>
      </c>
      <c r="H9" s="93" t="s">
        <v>5</v>
      </c>
      <c r="I9" s="342"/>
      <c r="J9" s="87" t="s">
        <v>2</v>
      </c>
      <c r="K9" s="89" t="s">
        <v>3</v>
      </c>
      <c r="L9" s="89" t="s">
        <v>4</v>
      </c>
      <c r="M9" s="88" t="s">
        <v>5</v>
      </c>
      <c r="N9" s="115"/>
      <c r="O9" s="359"/>
      <c r="P9" s="359"/>
      <c r="Q9" s="359"/>
      <c r="R9" s="359"/>
      <c r="S9" s="351"/>
      <c r="T9" s="351"/>
      <c r="U9" s="354"/>
      <c r="V9" s="269" t="s">
        <v>45</v>
      </c>
      <c r="W9" s="239" t="s">
        <v>56</v>
      </c>
      <c r="X9" s="156"/>
      <c r="Y9" s="351"/>
      <c r="Z9" s="351"/>
      <c r="AA9" s="354"/>
      <c r="AB9" s="51" t="s">
        <v>45</v>
      </c>
      <c r="AC9" s="239" t="s">
        <v>56</v>
      </c>
      <c r="AD9" s="156"/>
      <c r="AE9" s="51" t="s">
        <v>45</v>
      </c>
      <c r="AF9" s="239" t="s">
        <v>56</v>
      </c>
      <c r="AG9" s="156"/>
      <c r="AH9" s="350"/>
      <c r="AI9" s="350"/>
      <c r="AJ9" s="353"/>
      <c r="AK9" s="51" t="s">
        <v>45</v>
      </c>
      <c r="AL9" s="239" t="s">
        <v>56</v>
      </c>
      <c r="AM9" s="156"/>
      <c r="AN9" s="351"/>
      <c r="AO9" s="351"/>
      <c r="AP9" s="353"/>
      <c r="AQ9" s="51" t="s">
        <v>45</v>
      </c>
      <c r="AR9" s="239" t="s">
        <v>56</v>
      </c>
      <c r="AS9" s="156"/>
      <c r="AT9" s="51" t="s">
        <v>45</v>
      </c>
      <c r="AU9" s="239" t="s">
        <v>56</v>
      </c>
      <c r="AV9" s="246"/>
      <c r="AW9" s="51" t="s">
        <v>45</v>
      </c>
      <c r="AX9" s="239" t="s">
        <v>56</v>
      </c>
      <c r="AY9" s="156"/>
      <c r="AZ9" s="269" t="s">
        <v>45</v>
      </c>
      <c r="BA9" s="239" t="s">
        <v>56</v>
      </c>
    </row>
    <row r="10" spans="1:55" s="9" customFormat="1" ht="28.5" customHeight="1">
      <c r="A10" s="31">
        <v>38</v>
      </c>
      <c r="B10" s="32"/>
      <c r="C10" s="32"/>
      <c r="D10" s="33"/>
      <c r="E10" s="34"/>
      <c r="F10" s="32"/>
      <c r="G10" s="35"/>
      <c r="H10" s="36"/>
      <c r="I10" s="37"/>
      <c r="J10" s="34"/>
      <c r="K10" s="32"/>
      <c r="L10" s="32"/>
      <c r="M10" s="33"/>
      <c r="N10" s="38" t="s">
        <v>6</v>
      </c>
      <c r="O10" s="189" t="e">
        <f aca="true" t="shared" si="0" ref="O10:X12">O11</f>
        <v>#REF!</v>
      </c>
      <c r="P10" s="189" t="e">
        <f t="shared" si="0"/>
        <v>#REF!</v>
      </c>
      <c r="Q10" s="189" t="e">
        <f t="shared" si="0"/>
        <v>#REF!</v>
      </c>
      <c r="R10" s="189">
        <f t="shared" si="0"/>
        <v>2200000</v>
      </c>
      <c r="S10" s="189">
        <f t="shared" si="0"/>
        <v>0</v>
      </c>
      <c r="T10" s="189">
        <f t="shared" si="0"/>
        <v>0</v>
      </c>
      <c r="U10" s="189">
        <f t="shared" si="0"/>
        <v>450000</v>
      </c>
      <c r="V10" s="189">
        <f>S10+T10+U10</f>
        <v>450000</v>
      </c>
      <c r="W10" s="41">
        <f>V10/(R10/100)</f>
        <v>20.454545454545453</v>
      </c>
      <c r="X10" s="156"/>
      <c r="Y10" s="189">
        <f aca="true" t="shared" si="1" ref="Y10:AG12">Y11</f>
        <v>145000</v>
      </c>
      <c r="Z10" s="189">
        <f t="shared" si="1"/>
        <v>145000</v>
      </c>
      <c r="AA10" s="189">
        <f t="shared" si="1"/>
        <v>145000</v>
      </c>
      <c r="AB10" s="41">
        <f>Y10+Z10+AA10</f>
        <v>435000</v>
      </c>
      <c r="AC10" s="240">
        <f>AB10/(R10/100)</f>
        <v>19.772727272727273</v>
      </c>
      <c r="AD10" s="156"/>
      <c r="AE10" s="41">
        <f>V10+AB10</f>
        <v>885000</v>
      </c>
      <c r="AF10" s="240">
        <f>AE10/(R10/100)</f>
        <v>40.22727272727273</v>
      </c>
      <c r="AG10" s="156"/>
      <c r="AH10" s="189">
        <f aca="true" t="shared" si="2" ref="AH10:AM12">AH11</f>
        <v>289000</v>
      </c>
      <c r="AI10" s="189">
        <f t="shared" si="2"/>
        <v>289000</v>
      </c>
      <c r="AJ10" s="189">
        <f t="shared" si="2"/>
        <v>326000</v>
      </c>
      <c r="AK10" s="41">
        <f>AH10+AI10+AJ10</f>
        <v>904000</v>
      </c>
      <c r="AL10" s="240">
        <f>AK10/(R10/100)</f>
        <v>41.09090909090909</v>
      </c>
      <c r="AM10" s="156"/>
      <c r="AN10" s="189">
        <f aca="true" t="shared" si="3" ref="AN10:AX12">AN11</f>
        <v>106000</v>
      </c>
      <c r="AO10" s="189">
        <f t="shared" si="3"/>
        <v>106000</v>
      </c>
      <c r="AP10" s="189">
        <f t="shared" si="3"/>
        <v>199000</v>
      </c>
      <c r="AQ10" s="41">
        <f>AN10+AO10+AP10</f>
        <v>411000</v>
      </c>
      <c r="AR10" s="240">
        <f>AQ10/(R10/100)</f>
        <v>18.681818181818183</v>
      </c>
      <c r="AS10" s="156"/>
      <c r="AT10" s="189">
        <f>AK10+AQ10</f>
        <v>1315000</v>
      </c>
      <c r="AU10" s="189">
        <f>AT10/(R10/100)</f>
        <v>59.77272727272727</v>
      </c>
      <c r="AV10" s="242"/>
      <c r="AW10" s="41">
        <f>AE10+AT10</f>
        <v>2200000</v>
      </c>
      <c r="AX10" s="41">
        <f aca="true" t="shared" si="4" ref="AX10:AX25">AW10/(R10/100)</f>
        <v>100</v>
      </c>
      <c r="AY10" s="156"/>
      <c r="AZ10" s="41">
        <f>R10-AW10</f>
        <v>0</v>
      </c>
      <c r="BA10" s="240">
        <f>AW10/(R10/100)</f>
        <v>100</v>
      </c>
      <c r="BB10" s="41">
        <f>AW10-AZ10</f>
        <v>2200000</v>
      </c>
      <c r="BC10" s="240"/>
    </row>
    <row r="11" spans="1:55" s="9" customFormat="1" ht="23.25" customHeight="1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39" t="s">
        <v>7</v>
      </c>
      <c r="O11" s="190" t="e">
        <f t="shared" si="0"/>
        <v>#REF!</v>
      </c>
      <c r="P11" s="190" t="e">
        <f t="shared" si="0"/>
        <v>#REF!</v>
      </c>
      <c r="Q11" s="190" t="e">
        <f t="shared" si="0"/>
        <v>#REF!</v>
      </c>
      <c r="R11" s="190">
        <f t="shared" si="0"/>
        <v>2200000</v>
      </c>
      <c r="S11" s="190">
        <f t="shared" si="0"/>
        <v>0</v>
      </c>
      <c r="T11" s="190">
        <f t="shared" si="0"/>
        <v>0</v>
      </c>
      <c r="U11" s="190">
        <f t="shared" si="0"/>
        <v>450000</v>
      </c>
      <c r="V11" s="190">
        <f>S11+T11+U11</f>
        <v>450000</v>
      </c>
      <c r="W11" s="47">
        <f>V11/(R11/100)</f>
        <v>20.454545454545453</v>
      </c>
      <c r="X11" s="156"/>
      <c r="Y11" s="190">
        <f t="shared" si="1"/>
        <v>145000</v>
      </c>
      <c r="Z11" s="190">
        <f t="shared" si="1"/>
        <v>145000</v>
      </c>
      <c r="AA11" s="190">
        <f t="shared" si="1"/>
        <v>145000</v>
      </c>
      <c r="AB11" s="47">
        <f>Y11+Z11+AA11</f>
        <v>435000</v>
      </c>
      <c r="AC11" s="241">
        <f>AB11/(R11/100)</f>
        <v>19.772727272727273</v>
      </c>
      <c r="AD11" s="156"/>
      <c r="AE11" s="47">
        <f>V11+AB11</f>
        <v>885000</v>
      </c>
      <c r="AF11" s="241">
        <f>AE11/(R11/100)</f>
        <v>40.22727272727273</v>
      </c>
      <c r="AG11" s="156"/>
      <c r="AH11" s="190">
        <f t="shared" si="2"/>
        <v>289000</v>
      </c>
      <c r="AI11" s="190">
        <f t="shared" si="2"/>
        <v>289000</v>
      </c>
      <c r="AJ11" s="190">
        <f t="shared" si="2"/>
        <v>326000</v>
      </c>
      <c r="AK11" s="47">
        <f>AH11+AI11+AJ11</f>
        <v>904000</v>
      </c>
      <c r="AL11" s="241">
        <f>AK11/(R11/100)</f>
        <v>41.09090909090909</v>
      </c>
      <c r="AM11" s="156"/>
      <c r="AN11" s="190">
        <f t="shared" si="3"/>
        <v>106000</v>
      </c>
      <c r="AO11" s="190">
        <f t="shared" si="3"/>
        <v>106000</v>
      </c>
      <c r="AP11" s="190">
        <f t="shared" si="3"/>
        <v>199000</v>
      </c>
      <c r="AQ11" s="47">
        <f>AN11+AO11+AP11</f>
        <v>411000</v>
      </c>
      <c r="AR11" s="241">
        <f>AQ11/(R11/100)</f>
        <v>18.681818181818183</v>
      </c>
      <c r="AS11" s="156"/>
      <c r="AT11" s="190">
        <f>AK11+AQ11</f>
        <v>1315000</v>
      </c>
      <c r="AU11" s="190">
        <f>AT11/(R11/100)</f>
        <v>59.77272727272727</v>
      </c>
      <c r="AV11" s="242"/>
      <c r="AW11" s="47">
        <f>AE11+AT11</f>
        <v>2200000</v>
      </c>
      <c r="AX11" s="47">
        <f t="shared" si="4"/>
        <v>100</v>
      </c>
      <c r="AY11" s="156"/>
      <c r="AZ11" s="47">
        <f>R11-AW11</f>
        <v>0</v>
      </c>
      <c r="BA11" s="241">
        <f>AW11/(R11/100)</f>
        <v>100</v>
      </c>
      <c r="BB11" s="47">
        <f>AW11-AZ11</f>
        <v>2200000</v>
      </c>
      <c r="BC11" s="241"/>
    </row>
    <row r="12" spans="1:55" s="9" customFormat="1" ht="21" customHeight="1">
      <c r="A12" s="12"/>
      <c r="B12" s="3"/>
      <c r="C12" s="13" t="s">
        <v>29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0" t="s">
        <v>63</v>
      </c>
      <c r="O12" s="191" t="e">
        <f>#REF!+#REF!+O13+#REF!+#REF!</f>
        <v>#REF!</v>
      </c>
      <c r="P12" s="191" t="e">
        <f>#REF!+#REF!+P13+#REF!+#REF!</f>
        <v>#REF!</v>
      </c>
      <c r="Q12" s="191" t="e">
        <f>#REF!+#REF!+Q13+#REF!+#REF!</f>
        <v>#REF!</v>
      </c>
      <c r="R12" s="191">
        <f>R13</f>
        <v>2200000</v>
      </c>
      <c r="S12" s="191">
        <f t="shared" si="0"/>
        <v>0</v>
      </c>
      <c r="T12" s="191">
        <f t="shared" si="0"/>
        <v>0</v>
      </c>
      <c r="U12" s="191">
        <f t="shared" si="0"/>
        <v>450000</v>
      </c>
      <c r="V12" s="191">
        <f t="shared" si="0"/>
        <v>450000</v>
      </c>
      <c r="W12" s="191">
        <f t="shared" si="0"/>
        <v>20.454545454545453</v>
      </c>
      <c r="X12" s="191">
        <f t="shared" si="0"/>
        <v>0</v>
      </c>
      <c r="Y12" s="191">
        <f t="shared" si="1"/>
        <v>145000</v>
      </c>
      <c r="Z12" s="191">
        <f t="shared" si="1"/>
        <v>145000</v>
      </c>
      <c r="AA12" s="191">
        <f t="shared" si="1"/>
        <v>145000</v>
      </c>
      <c r="AB12" s="191">
        <f t="shared" si="1"/>
        <v>435000</v>
      </c>
      <c r="AC12" s="191">
        <f t="shared" si="1"/>
        <v>29</v>
      </c>
      <c r="AD12" s="191">
        <f t="shared" si="1"/>
        <v>0</v>
      </c>
      <c r="AE12" s="191">
        <f t="shared" si="1"/>
        <v>885000</v>
      </c>
      <c r="AF12" s="191">
        <f t="shared" si="1"/>
        <v>59</v>
      </c>
      <c r="AG12" s="191">
        <f t="shared" si="1"/>
        <v>0</v>
      </c>
      <c r="AH12" s="191">
        <f t="shared" si="2"/>
        <v>289000</v>
      </c>
      <c r="AI12" s="191">
        <f t="shared" si="2"/>
        <v>289000</v>
      </c>
      <c r="AJ12" s="191">
        <f t="shared" si="2"/>
        <v>326000</v>
      </c>
      <c r="AK12" s="191">
        <f t="shared" si="2"/>
        <v>904000</v>
      </c>
      <c r="AL12" s="191">
        <f t="shared" si="2"/>
        <v>60.266666666666666</v>
      </c>
      <c r="AM12" s="191"/>
      <c r="AN12" s="191">
        <f t="shared" si="3"/>
        <v>106000</v>
      </c>
      <c r="AO12" s="191">
        <f t="shared" si="3"/>
        <v>106000</v>
      </c>
      <c r="AP12" s="191">
        <f t="shared" si="3"/>
        <v>199000</v>
      </c>
      <c r="AQ12" s="191">
        <f t="shared" si="3"/>
        <v>411000</v>
      </c>
      <c r="AR12" s="191">
        <f t="shared" si="3"/>
        <v>27.4</v>
      </c>
      <c r="AS12" s="191">
        <f t="shared" si="3"/>
        <v>0</v>
      </c>
      <c r="AT12" s="191">
        <f t="shared" si="3"/>
        <v>1315000</v>
      </c>
      <c r="AU12" s="191">
        <f t="shared" si="3"/>
        <v>59.77272727272727</v>
      </c>
      <c r="AV12" s="191">
        <f t="shared" si="3"/>
        <v>0</v>
      </c>
      <c r="AW12" s="191">
        <f t="shared" si="3"/>
        <v>2200000</v>
      </c>
      <c r="AX12" s="43">
        <f t="shared" si="4"/>
        <v>100</v>
      </c>
      <c r="AY12" s="156"/>
      <c r="AZ12" s="43">
        <f>R12-AW12</f>
        <v>0</v>
      </c>
      <c r="BA12" s="243">
        <f>AW12/(R12/100)</f>
        <v>100</v>
      </c>
      <c r="BB12" s="43">
        <f>AW12-AZ12</f>
        <v>2200000</v>
      </c>
      <c r="BC12" s="243"/>
    </row>
    <row r="13" spans="1:55" s="9" customFormat="1" ht="30.75" customHeight="1">
      <c r="A13" s="12"/>
      <c r="B13" s="167"/>
      <c r="C13" s="167"/>
      <c r="D13" s="382" t="s">
        <v>32</v>
      </c>
      <c r="E13" s="168"/>
      <c r="F13" s="167"/>
      <c r="G13" s="169"/>
      <c r="H13" s="170"/>
      <c r="I13" s="171"/>
      <c r="J13" s="168"/>
      <c r="K13" s="167"/>
      <c r="L13" s="167"/>
      <c r="M13" s="172"/>
      <c r="N13" s="383" t="s">
        <v>67</v>
      </c>
      <c r="O13" s="384">
        <f aca="true" t="shared" si="5" ref="O13:U20">O14</f>
        <v>2200000</v>
      </c>
      <c r="P13" s="384">
        <f t="shared" si="5"/>
        <v>1500000</v>
      </c>
      <c r="Q13" s="384">
        <f t="shared" si="5"/>
        <v>1500000</v>
      </c>
      <c r="R13" s="384">
        <f t="shared" si="5"/>
        <v>2200000</v>
      </c>
      <c r="S13" s="384">
        <f t="shared" si="5"/>
        <v>0</v>
      </c>
      <c r="T13" s="384">
        <f t="shared" si="5"/>
        <v>0</v>
      </c>
      <c r="U13" s="384">
        <f t="shared" si="5"/>
        <v>450000</v>
      </c>
      <c r="V13" s="282">
        <f aca="true" t="shared" si="6" ref="V13:V25">S13+T13+U13</f>
        <v>450000</v>
      </c>
      <c r="W13" s="282">
        <f aca="true" t="shared" si="7" ref="W13:W25">V13/(R13/100)</f>
        <v>20.454545454545453</v>
      </c>
      <c r="X13" s="385"/>
      <c r="Y13" s="384">
        <f aca="true" t="shared" si="8" ref="Y13:AA20">Y14</f>
        <v>145000</v>
      </c>
      <c r="Z13" s="384">
        <f t="shared" si="8"/>
        <v>145000</v>
      </c>
      <c r="AA13" s="384">
        <f t="shared" si="8"/>
        <v>145000</v>
      </c>
      <c r="AB13" s="438">
        <f aca="true" t="shared" si="9" ref="AB13:AB25">Y13+Z13+AA13</f>
        <v>435000</v>
      </c>
      <c r="AC13" s="386">
        <f aca="true" t="shared" si="10" ref="AC13:AC25">AB13/(Q13/100)</f>
        <v>29</v>
      </c>
      <c r="AD13" s="385"/>
      <c r="AE13" s="438">
        <f aca="true" t="shared" si="11" ref="AE13:AE25">V13+AB13</f>
        <v>885000</v>
      </c>
      <c r="AF13" s="386">
        <f aca="true" t="shared" si="12" ref="AF13:AF25">AE13/(Q13/100)</f>
        <v>59</v>
      </c>
      <c r="AG13" s="385"/>
      <c r="AH13" s="384">
        <f aca="true" t="shared" si="13" ref="AH13:AJ20">AH14</f>
        <v>289000</v>
      </c>
      <c r="AI13" s="384">
        <f t="shared" si="13"/>
        <v>289000</v>
      </c>
      <c r="AJ13" s="384">
        <f t="shared" si="13"/>
        <v>326000</v>
      </c>
      <c r="AK13" s="438">
        <f aca="true" t="shared" si="14" ref="AK13:AK25">AH13+AI13+AJ13</f>
        <v>904000</v>
      </c>
      <c r="AL13" s="386">
        <f aca="true" t="shared" si="15" ref="AL13:AL25">AK13/(Q13/100)</f>
        <v>60.266666666666666</v>
      </c>
      <c r="AM13" s="385"/>
      <c r="AN13" s="384">
        <f aca="true" t="shared" si="16" ref="AN13:AP20">AN14</f>
        <v>106000</v>
      </c>
      <c r="AO13" s="384">
        <f t="shared" si="16"/>
        <v>106000</v>
      </c>
      <c r="AP13" s="384">
        <f t="shared" si="16"/>
        <v>199000</v>
      </c>
      <c r="AQ13" s="438">
        <f aca="true" t="shared" si="17" ref="AQ13:AQ25">AN13+AO13+AP13</f>
        <v>411000</v>
      </c>
      <c r="AR13" s="386">
        <f aca="true" t="shared" si="18" ref="AR13:AR25">AQ13/(Q13/100)</f>
        <v>27.4</v>
      </c>
      <c r="AS13" s="385"/>
      <c r="AT13" s="438">
        <f aca="true" t="shared" si="19" ref="AT13:AT25">AK13+AQ13</f>
        <v>1315000</v>
      </c>
      <c r="AU13" s="438">
        <f aca="true" t="shared" si="20" ref="AU13:AU25">AT13/(R13/100)</f>
        <v>59.77272727272727</v>
      </c>
      <c r="AV13" s="387"/>
      <c r="AW13" s="438">
        <f aca="true" t="shared" si="21" ref="AW13:AW25">AE13+AT13</f>
        <v>2200000</v>
      </c>
      <c r="AX13" s="438">
        <f t="shared" si="4"/>
        <v>100</v>
      </c>
      <c r="AY13" s="156"/>
      <c r="AZ13" s="244">
        <f aca="true" t="shared" si="22" ref="AZ13:AZ25">R13-AW13</f>
        <v>0</v>
      </c>
      <c r="BA13" s="245">
        <f aca="true" t="shared" si="23" ref="BA13:BA25">AW13/(R13/100)</f>
        <v>100</v>
      </c>
      <c r="BB13" s="244">
        <f aca="true" t="shared" si="24" ref="BB13:BB25">AW13-AZ13</f>
        <v>2200000</v>
      </c>
      <c r="BC13" s="245"/>
    </row>
    <row r="14" spans="1:55" s="9" customFormat="1" ht="31.5" customHeight="1">
      <c r="A14" s="12"/>
      <c r="B14" s="3"/>
      <c r="C14" s="3"/>
      <c r="D14" s="8"/>
      <c r="E14" s="388" t="s">
        <v>31</v>
      </c>
      <c r="F14" s="389"/>
      <c r="G14" s="390"/>
      <c r="H14" s="391"/>
      <c r="I14" s="392"/>
      <c r="J14" s="393"/>
      <c r="K14" s="389"/>
      <c r="L14" s="389"/>
      <c r="M14" s="394"/>
      <c r="N14" s="395" t="s">
        <v>16</v>
      </c>
      <c r="O14" s="396">
        <f t="shared" si="5"/>
        <v>2200000</v>
      </c>
      <c r="P14" s="396">
        <f t="shared" si="5"/>
        <v>1500000</v>
      </c>
      <c r="Q14" s="396">
        <f t="shared" si="5"/>
        <v>1500000</v>
      </c>
      <c r="R14" s="396">
        <f t="shared" si="5"/>
        <v>2200000</v>
      </c>
      <c r="S14" s="396">
        <f t="shared" si="5"/>
        <v>0</v>
      </c>
      <c r="T14" s="396">
        <f t="shared" si="5"/>
        <v>0</v>
      </c>
      <c r="U14" s="396">
        <f t="shared" si="5"/>
        <v>450000</v>
      </c>
      <c r="V14" s="397">
        <f t="shared" si="6"/>
        <v>450000</v>
      </c>
      <c r="W14" s="397">
        <f t="shared" si="7"/>
        <v>20.454545454545453</v>
      </c>
      <c r="X14" s="398"/>
      <c r="Y14" s="396">
        <f t="shared" si="8"/>
        <v>145000</v>
      </c>
      <c r="Z14" s="396">
        <f t="shared" si="8"/>
        <v>145000</v>
      </c>
      <c r="AA14" s="396">
        <f t="shared" si="8"/>
        <v>145000</v>
      </c>
      <c r="AB14" s="399">
        <f t="shared" si="9"/>
        <v>435000</v>
      </c>
      <c r="AC14" s="400">
        <f t="shared" si="10"/>
        <v>29</v>
      </c>
      <c r="AD14" s="398"/>
      <c r="AE14" s="399">
        <f t="shared" si="11"/>
        <v>885000</v>
      </c>
      <c r="AF14" s="400">
        <f t="shared" si="12"/>
        <v>59</v>
      </c>
      <c r="AG14" s="398"/>
      <c r="AH14" s="396">
        <f t="shared" si="13"/>
        <v>289000</v>
      </c>
      <c r="AI14" s="396">
        <f t="shared" si="13"/>
        <v>289000</v>
      </c>
      <c r="AJ14" s="396">
        <f t="shared" si="13"/>
        <v>326000</v>
      </c>
      <c r="AK14" s="399">
        <f t="shared" si="14"/>
        <v>904000</v>
      </c>
      <c r="AL14" s="400">
        <f t="shared" si="15"/>
        <v>60.266666666666666</v>
      </c>
      <c r="AM14" s="398"/>
      <c r="AN14" s="396">
        <f t="shared" si="16"/>
        <v>106000</v>
      </c>
      <c r="AO14" s="396">
        <f t="shared" si="16"/>
        <v>106000</v>
      </c>
      <c r="AP14" s="396">
        <f t="shared" si="16"/>
        <v>199000</v>
      </c>
      <c r="AQ14" s="399">
        <f t="shared" si="17"/>
        <v>411000</v>
      </c>
      <c r="AR14" s="400">
        <f t="shared" si="18"/>
        <v>27.4</v>
      </c>
      <c r="AS14" s="398"/>
      <c r="AT14" s="399">
        <f t="shared" si="19"/>
        <v>1315000</v>
      </c>
      <c r="AU14" s="399">
        <f t="shared" si="20"/>
        <v>59.77272727272727</v>
      </c>
      <c r="AV14" s="401"/>
      <c r="AW14" s="399">
        <f t="shared" si="21"/>
        <v>2200000</v>
      </c>
      <c r="AX14" s="399">
        <f t="shared" si="4"/>
        <v>100</v>
      </c>
      <c r="AY14" s="156"/>
      <c r="AZ14" s="246">
        <f t="shared" si="22"/>
        <v>0</v>
      </c>
      <c r="BA14" s="247">
        <f t="shared" si="23"/>
        <v>100</v>
      </c>
      <c r="BB14" s="246">
        <f t="shared" si="24"/>
        <v>2200000</v>
      </c>
      <c r="BC14" s="247"/>
    </row>
    <row r="15" spans="1:55" ht="19.5" customHeight="1">
      <c r="A15" s="15"/>
      <c r="B15" s="10"/>
      <c r="C15" s="10"/>
      <c r="D15" s="11"/>
      <c r="E15" s="16"/>
      <c r="F15" s="17">
        <v>2</v>
      </c>
      <c r="G15" s="18"/>
      <c r="H15" s="19"/>
      <c r="I15" s="20"/>
      <c r="J15" s="16"/>
      <c r="K15" s="10"/>
      <c r="L15" s="10"/>
      <c r="M15" s="11"/>
      <c r="N15" s="30" t="s">
        <v>17</v>
      </c>
      <c r="O15" s="191">
        <f t="shared" si="5"/>
        <v>2200000</v>
      </c>
      <c r="P15" s="191">
        <f t="shared" si="5"/>
        <v>1500000</v>
      </c>
      <c r="Q15" s="191">
        <f t="shared" si="5"/>
        <v>1500000</v>
      </c>
      <c r="R15" s="191">
        <f t="shared" si="5"/>
        <v>2200000</v>
      </c>
      <c r="S15" s="191">
        <f t="shared" si="5"/>
        <v>0</v>
      </c>
      <c r="T15" s="191">
        <f t="shared" si="5"/>
        <v>0</v>
      </c>
      <c r="U15" s="191">
        <f t="shared" si="5"/>
        <v>450000</v>
      </c>
      <c r="V15" s="43">
        <f t="shared" si="6"/>
        <v>450000</v>
      </c>
      <c r="W15" s="43">
        <f t="shared" si="7"/>
        <v>20.454545454545453</v>
      </c>
      <c r="X15" s="156"/>
      <c r="Y15" s="191">
        <f t="shared" si="8"/>
        <v>145000</v>
      </c>
      <c r="Z15" s="191">
        <f t="shared" si="8"/>
        <v>145000</v>
      </c>
      <c r="AA15" s="191">
        <f t="shared" si="8"/>
        <v>145000</v>
      </c>
      <c r="AB15" s="242">
        <f t="shared" si="9"/>
        <v>435000</v>
      </c>
      <c r="AC15" s="243">
        <f t="shared" si="10"/>
        <v>29</v>
      </c>
      <c r="AD15" s="156"/>
      <c r="AE15" s="242">
        <f t="shared" si="11"/>
        <v>885000</v>
      </c>
      <c r="AF15" s="243">
        <f t="shared" si="12"/>
        <v>59</v>
      </c>
      <c r="AG15" s="156"/>
      <c r="AH15" s="191">
        <f t="shared" si="13"/>
        <v>289000</v>
      </c>
      <c r="AI15" s="191">
        <f t="shared" si="13"/>
        <v>289000</v>
      </c>
      <c r="AJ15" s="191">
        <f t="shared" si="13"/>
        <v>326000</v>
      </c>
      <c r="AK15" s="242">
        <f t="shared" si="14"/>
        <v>904000</v>
      </c>
      <c r="AL15" s="243">
        <f t="shared" si="15"/>
        <v>60.266666666666666</v>
      </c>
      <c r="AM15" s="156"/>
      <c r="AN15" s="191">
        <f t="shared" si="16"/>
        <v>106000</v>
      </c>
      <c r="AO15" s="191">
        <f t="shared" si="16"/>
        <v>106000</v>
      </c>
      <c r="AP15" s="191">
        <f t="shared" si="16"/>
        <v>199000</v>
      </c>
      <c r="AQ15" s="242">
        <f t="shared" si="17"/>
        <v>411000</v>
      </c>
      <c r="AR15" s="243">
        <f t="shared" si="18"/>
        <v>27.4</v>
      </c>
      <c r="AS15" s="156"/>
      <c r="AT15" s="242">
        <f t="shared" si="19"/>
        <v>1315000</v>
      </c>
      <c r="AU15" s="242">
        <f t="shared" si="20"/>
        <v>59.77272727272727</v>
      </c>
      <c r="AV15" s="250"/>
      <c r="AW15" s="242">
        <f t="shared" si="21"/>
        <v>2200000</v>
      </c>
      <c r="AX15" s="242">
        <f t="shared" si="4"/>
        <v>100</v>
      </c>
      <c r="AY15" s="156"/>
      <c r="AZ15" s="242">
        <f t="shared" si="22"/>
        <v>0</v>
      </c>
      <c r="BA15" s="243">
        <f t="shared" si="23"/>
        <v>100</v>
      </c>
      <c r="BB15" s="242">
        <f t="shared" si="24"/>
        <v>2200000</v>
      </c>
      <c r="BC15" s="243"/>
    </row>
    <row r="16" spans="1:55" ht="19.5" customHeight="1">
      <c r="A16" s="15"/>
      <c r="B16" s="10"/>
      <c r="C16" s="10"/>
      <c r="D16" s="11"/>
      <c r="E16" s="16"/>
      <c r="F16" s="10"/>
      <c r="G16" s="21">
        <v>0</v>
      </c>
      <c r="H16" s="22"/>
      <c r="I16" s="20"/>
      <c r="J16" s="16"/>
      <c r="K16" s="10"/>
      <c r="L16" s="10"/>
      <c r="M16" s="11"/>
      <c r="N16" s="30" t="s">
        <v>17</v>
      </c>
      <c r="O16" s="191">
        <f t="shared" si="5"/>
        <v>2200000</v>
      </c>
      <c r="P16" s="191">
        <f t="shared" si="5"/>
        <v>1500000</v>
      </c>
      <c r="Q16" s="191">
        <f t="shared" si="5"/>
        <v>1500000</v>
      </c>
      <c r="R16" s="191">
        <f t="shared" si="5"/>
        <v>2200000</v>
      </c>
      <c r="S16" s="191">
        <f t="shared" si="5"/>
        <v>0</v>
      </c>
      <c r="T16" s="191">
        <f t="shared" si="5"/>
        <v>0</v>
      </c>
      <c r="U16" s="191">
        <f t="shared" si="5"/>
        <v>450000</v>
      </c>
      <c r="V16" s="43">
        <f t="shared" si="6"/>
        <v>450000</v>
      </c>
      <c r="W16" s="43">
        <f t="shared" si="7"/>
        <v>20.454545454545453</v>
      </c>
      <c r="X16" s="156"/>
      <c r="Y16" s="191">
        <f t="shared" si="8"/>
        <v>145000</v>
      </c>
      <c r="Z16" s="191">
        <f t="shared" si="8"/>
        <v>145000</v>
      </c>
      <c r="AA16" s="191">
        <f t="shared" si="8"/>
        <v>145000</v>
      </c>
      <c r="AB16" s="43">
        <f t="shared" si="9"/>
        <v>435000</v>
      </c>
      <c r="AC16" s="243">
        <f t="shared" si="10"/>
        <v>29</v>
      </c>
      <c r="AD16" s="156"/>
      <c r="AE16" s="43">
        <f t="shared" si="11"/>
        <v>885000</v>
      </c>
      <c r="AF16" s="243">
        <f t="shared" si="12"/>
        <v>59</v>
      </c>
      <c r="AG16" s="156"/>
      <c r="AH16" s="191">
        <f t="shared" si="13"/>
        <v>289000</v>
      </c>
      <c r="AI16" s="191">
        <f t="shared" si="13"/>
        <v>289000</v>
      </c>
      <c r="AJ16" s="191">
        <f t="shared" si="13"/>
        <v>326000</v>
      </c>
      <c r="AK16" s="43">
        <f t="shared" si="14"/>
        <v>904000</v>
      </c>
      <c r="AL16" s="243">
        <f t="shared" si="15"/>
        <v>60.266666666666666</v>
      </c>
      <c r="AM16" s="156"/>
      <c r="AN16" s="191">
        <f t="shared" si="16"/>
        <v>106000</v>
      </c>
      <c r="AO16" s="191">
        <f t="shared" si="16"/>
        <v>106000</v>
      </c>
      <c r="AP16" s="191">
        <f t="shared" si="16"/>
        <v>199000</v>
      </c>
      <c r="AQ16" s="43">
        <f t="shared" si="17"/>
        <v>411000</v>
      </c>
      <c r="AR16" s="243">
        <f t="shared" si="18"/>
        <v>27.4</v>
      </c>
      <c r="AS16" s="156"/>
      <c r="AT16" s="191">
        <f t="shared" si="19"/>
        <v>1315000</v>
      </c>
      <c r="AU16" s="191">
        <f t="shared" si="20"/>
        <v>59.77272727272727</v>
      </c>
      <c r="AV16" s="201"/>
      <c r="AW16" s="43">
        <f t="shared" si="21"/>
        <v>2200000</v>
      </c>
      <c r="AX16" s="43">
        <f t="shared" si="4"/>
        <v>100</v>
      </c>
      <c r="AY16" s="156"/>
      <c r="AZ16" s="43">
        <f t="shared" si="22"/>
        <v>0</v>
      </c>
      <c r="BA16" s="243">
        <f t="shared" si="23"/>
        <v>100</v>
      </c>
      <c r="BB16" s="43">
        <f t="shared" si="24"/>
        <v>2200000</v>
      </c>
      <c r="BC16" s="243"/>
    </row>
    <row r="17" spans="1:55" ht="19.5" customHeight="1">
      <c r="A17" s="15"/>
      <c r="B17" s="10"/>
      <c r="C17" s="10"/>
      <c r="D17" s="11"/>
      <c r="E17" s="16"/>
      <c r="F17" s="10"/>
      <c r="G17" s="21"/>
      <c r="H17" s="62" t="s">
        <v>52</v>
      </c>
      <c r="I17" s="20"/>
      <c r="J17" s="16"/>
      <c r="K17" s="10"/>
      <c r="L17" s="10"/>
      <c r="M17" s="11"/>
      <c r="N17" s="30" t="s">
        <v>17</v>
      </c>
      <c r="O17" s="191">
        <f t="shared" si="5"/>
        <v>2200000</v>
      </c>
      <c r="P17" s="191">
        <f t="shared" si="5"/>
        <v>1500000</v>
      </c>
      <c r="Q17" s="191">
        <f t="shared" si="5"/>
        <v>1500000</v>
      </c>
      <c r="R17" s="191">
        <f t="shared" si="5"/>
        <v>2200000</v>
      </c>
      <c r="S17" s="191">
        <f t="shared" si="5"/>
        <v>0</v>
      </c>
      <c r="T17" s="191">
        <f t="shared" si="5"/>
        <v>0</v>
      </c>
      <c r="U17" s="191">
        <f t="shared" si="5"/>
        <v>450000</v>
      </c>
      <c r="V17" s="43">
        <f t="shared" si="6"/>
        <v>450000</v>
      </c>
      <c r="W17" s="43">
        <f t="shared" si="7"/>
        <v>20.454545454545453</v>
      </c>
      <c r="X17" s="156"/>
      <c r="Y17" s="191">
        <f t="shared" si="8"/>
        <v>145000</v>
      </c>
      <c r="Z17" s="191">
        <f t="shared" si="8"/>
        <v>145000</v>
      </c>
      <c r="AA17" s="191">
        <f t="shared" si="8"/>
        <v>145000</v>
      </c>
      <c r="AB17" s="43">
        <f t="shared" si="9"/>
        <v>435000</v>
      </c>
      <c r="AC17" s="243">
        <f t="shared" si="10"/>
        <v>29</v>
      </c>
      <c r="AD17" s="156"/>
      <c r="AE17" s="43">
        <f t="shared" si="11"/>
        <v>885000</v>
      </c>
      <c r="AF17" s="243">
        <f t="shared" si="12"/>
        <v>59</v>
      </c>
      <c r="AG17" s="156"/>
      <c r="AH17" s="191">
        <f t="shared" si="13"/>
        <v>289000</v>
      </c>
      <c r="AI17" s="191">
        <f t="shared" si="13"/>
        <v>289000</v>
      </c>
      <c r="AJ17" s="191">
        <f t="shared" si="13"/>
        <v>326000</v>
      </c>
      <c r="AK17" s="43">
        <f t="shared" si="14"/>
        <v>904000</v>
      </c>
      <c r="AL17" s="243">
        <f t="shared" si="15"/>
        <v>60.266666666666666</v>
      </c>
      <c r="AM17" s="156"/>
      <c r="AN17" s="191">
        <f t="shared" si="16"/>
        <v>106000</v>
      </c>
      <c r="AO17" s="191">
        <f t="shared" si="16"/>
        <v>106000</v>
      </c>
      <c r="AP17" s="191">
        <f t="shared" si="16"/>
        <v>199000</v>
      </c>
      <c r="AQ17" s="43">
        <f t="shared" si="17"/>
        <v>411000</v>
      </c>
      <c r="AR17" s="243">
        <f t="shared" si="18"/>
        <v>27.4</v>
      </c>
      <c r="AS17" s="156"/>
      <c r="AT17" s="191">
        <f t="shared" si="19"/>
        <v>1315000</v>
      </c>
      <c r="AU17" s="191">
        <f t="shared" si="20"/>
        <v>59.77272727272727</v>
      </c>
      <c r="AV17" s="254"/>
      <c r="AW17" s="43">
        <f t="shared" si="21"/>
        <v>2200000</v>
      </c>
      <c r="AX17" s="43">
        <f t="shared" si="4"/>
        <v>100</v>
      </c>
      <c r="AY17" s="156"/>
      <c r="AZ17" s="43">
        <f t="shared" si="22"/>
        <v>0</v>
      </c>
      <c r="BA17" s="243">
        <f t="shared" si="23"/>
        <v>100</v>
      </c>
      <c r="BB17" s="43">
        <f t="shared" si="24"/>
        <v>2200000</v>
      </c>
      <c r="BC17" s="243"/>
    </row>
    <row r="18" spans="1:55" s="9" customFormat="1" ht="19.5" customHeight="1">
      <c r="A18" s="12"/>
      <c r="B18" s="3"/>
      <c r="C18" s="3"/>
      <c r="D18" s="8"/>
      <c r="E18" s="7"/>
      <c r="F18" s="3"/>
      <c r="G18" s="4"/>
      <c r="H18" s="5"/>
      <c r="I18" s="23">
        <v>2</v>
      </c>
      <c r="J18" s="7"/>
      <c r="K18" s="3"/>
      <c r="L18" s="3"/>
      <c r="M18" s="8"/>
      <c r="N18" s="29" t="s">
        <v>61</v>
      </c>
      <c r="O18" s="135">
        <f t="shared" si="5"/>
        <v>2200000</v>
      </c>
      <c r="P18" s="135">
        <f t="shared" si="5"/>
        <v>1500000</v>
      </c>
      <c r="Q18" s="135">
        <f t="shared" si="5"/>
        <v>1500000</v>
      </c>
      <c r="R18" s="135">
        <f t="shared" si="5"/>
        <v>2200000</v>
      </c>
      <c r="S18" s="135">
        <f t="shared" si="5"/>
        <v>0</v>
      </c>
      <c r="T18" s="135">
        <f t="shared" si="5"/>
        <v>0</v>
      </c>
      <c r="U18" s="135">
        <f t="shared" si="5"/>
        <v>450000</v>
      </c>
      <c r="V18" s="45">
        <f t="shared" si="6"/>
        <v>450000</v>
      </c>
      <c r="W18" s="45">
        <f t="shared" si="7"/>
        <v>20.454545454545453</v>
      </c>
      <c r="X18" s="156"/>
      <c r="Y18" s="135">
        <f t="shared" si="8"/>
        <v>145000</v>
      </c>
      <c r="Z18" s="135">
        <f t="shared" si="8"/>
        <v>145000</v>
      </c>
      <c r="AA18" s="135">
        <f t="shared" si="8"/>
        <v>145000</v>
      </c>
      <c r="AB18" s="248">
        <f t="shared" si="9"/>
        <v>435000</v>
      </c>
      <c r="AC18" s="249">
        <f t="shared" si="10"/>
        <v>29</v>
      </c>
      <c r="AD18" s="156"/>
      <c r="AE18" s="248">
        <f t="shared" si="11"/>
        <v>885000</v>
      </c>
      <c r="AF18" s="249">
        <f t="shared" si="12"/>
        <v>59</v>
      </c>
      <c r="AG18" s="156"/>
      <c r="AH18" s="135">
        <f t="shared" si="13"/>
        <v>289000</v>
      </c>
      <c r="AI18" s="135">
        <f t="shared" si="13"/>
        <v>289000</v>
      </c>
      <c r="AJ18" s="135">
        <f t="shared" si="13"/>
        <v>326000</v>
      </c>
      <c r="AK18" s="248">
        <f t="shared" si="14"/>
        <v>904000</v>
      </c>
      <c r="AL18" s="249">
        <f t="shared" si="15"/>
        <v>60.266666666666666</v>
      </c>
      <c r="AM18" s="156"/>
      <c r="AN18" s="135">
        <f t="shared" si="16"/>
        <v>106000</v>
      </c>
      <c r="AO18" s="135">
        <f t="shared" si="16"/>
        <v>106000</v>
      </c>
      <c r="AP18" s="135">
        <f t="shared" si="16"/>
        <v>199000</v>
      </c>
      <c r="AQ18" s="248">
        <f t="shared" si="17"/>
        <v>411000</v>
      </c>
      <c r="AR18" s="249">
        <f t="shared" si="18"/>
        <v>27.4</v>
      </c>
      <c r="AS18" s="156"/>
      <c r="AT18" s="248">
        <f t="shared" si="19"/>
        <v>1315000</v>
      </c>
      <c r="AU18" s="248">
        <f t="shared" si="20"/>
        <v>59.77272727272727</v>
      </c>
      <c r="AV18" s="254"/>
      <c r="AW18" s="248">
        <f t="shared" si="21"/>
        <v>2200000</v>
      </c>
      <c r="AX18" s="248">
        <f t="shared" si="4"/>
        <v>100</v>
      </c>
      <c r="AY18" s="156"/>
      <c r="AZ18" s="248">
        <f t="shared" si="22"/>
        <v>0</v>
      </c>
      <c r="BA18" s="249">
        <f t="shared" si="23"/>
        <v>100</v>
      </c>
      <c r="BB18" s="248">
        <f t="shared" si="24"/>
        <v>2200000</v>
      </c>
      <c r="BC18" s="249"/>
    </row>
    <row r="19" spans="1:55" ht="19.5" customHeight="1">
      <c r="A19" s="15"/>
      <c r="B19" s="10"/>
      <c r="C19" s="10"/>
      <c r="D19" s="11"/>
      <c r="E19" s="16"/>
      <c r="F19" s="10"/>
      <c r="G19" s="18"/>
      <c r="H19" s="19"/>
      <c r="I19" s="20"/>
      <c r="J19" s="24" t="s">
        <v>32</v>
      </c>
      <c r="K19" s="10"/>
      <c r="L19" s="10"/>
      <c r="M19" s="11"/>
      <c r="N19" s="30" t="s">
        <v>10</v>
      </c>
      <c r="O19" s="191">
        <f t="shared" si="5"/>
        <v>2200000</v>
      </c>
      <c r="P19" s="191">
        <f t="shared" si="5"/>
        <v>1500000</v>
      </c>
      <c r="Q19" s="191">
        <f t="shared" si="5"/>
        <v>1500000</v>
      </c>
      <c r="R19" s="191">
        <f t="shared" si="5"/>
        <v>2200000</v>
      </c>
      <c r="S19" s="191">
        <f t="shared" si="5"/>
        <v>0</v>
      </c>
      <c r="T19" s="191">
        <f t="shared" si="5"/>
        <v>0</v>
      </c>
      <c r="U19" s="191">
        <f t="shared" si="5"/>
        <v>450000</v>
      </c>
      <c r="V19" s="43">
        <f t="shared" si="6"/>
        <v>450000</v>
      </c>
      <c r="W19" s="43">
        <f t="shared" si="7"/>
        <v>20.454545454545453</v>
      </c>
      <c r="X19" s="156"/>
      <c r="Y19" s="191">
        <f t="shared" si="8"/>
        <v>145000</v>
      </c>
      <c r="Z19" s="191">
        <f t="shared" si="8"/>
        <v>145000</v>
      </c>
      <c r="AA19" s="191">
        <f t="shared" si="8"/>
        <v>145000</v>
      </c>
      <c r="AB19" s="242">
        <f t="shared" si="9"/>
        <v>435000</v>
      </c>
      <c r="AC19" s="243">
        <f t="shared" si="10"/>
        <v>29</v>
      </c>
      <c r="AD19" s="156"/>
      <c r="AE19" s="242">
        <f t="shared" si="11"/>
        <v>885000</v>
      </c>
      <c r="AF19" s="243">
        <f t="shared" si="12"/>
        <v>59</v>
      </c>
      <c r="AG19" s="156"/>
      <c r="AH19" s="191">
        <f t="shared" si="13"/>
        <v>289000</v>
      </c>
      <c r="AI19" s="191">
        <f t="shared" si="13"/>
        <v>289000</v>
      </c>
      <c r="AJ19" s="191">
        <f t="shared" si="13"/>
        <v>326000</v>
      </c>
      <c r="AK19" s="242">
        <f t="shared" si="14"/>
        <v>904000</v>
      </c>
      <c r="AL19" s="243">
        <f t="shared" si="15"/>
        <v>60.266666666666666</v>
      </c>
      <c r="AM19" s="156"/>
      <c r="AN19" s="191">
        <f t="shared" si="16"/>
        <v>106000</v>
      </c>
      <c r="AO19" s="191">
        <f t="shared" si="16"/>
        <v>106000</v>
      </c>
      <c r="AP19" s="191">
        <f t="shared" si="16"/>
        <v>199000</v>
      </c>
      <c r="AQ19" s="242">
        <f t="shared" si="17"/>
        <v>411000</v>
      </c>
      <c r="AR19" s="243">
        <f t="shared" si="18"/>
        <v>27.4</v>
      </c>
      <c r="AS19" s="156"/>
      <c r="AT19" s="242">
        <f t="shared" si="19"/>
        <v>1315000</v>
      </c>
      <c r="AU19" s="242">
        <f t="shared" si="20"/>
        <v>59.77272727272727</v>
      </c>
      <c r="AV19" s="254"/>
      <c r="AW19" s="242">
        <f t="shared" si="21"/>
        <v>2200000</v>
      </c>
      <c r="AX19" s="242">
        <f t="shared" si="4"/>
        <v>100</v>
      </c>
      <c r="AY19" s="156"/>
      <c r="AZ19" s="242">
        <f t="shared" si="22"/>
        <v>0</v>
      </c>
      <c r="BA19" s="243">
        <f t="shared" si="23"/>
        <v>100</v>
      </c>
      <c r="BB19" s="242">
        <f t="shared" si="24"/>
        <v>2200000</v>
      </c>
      <c r="BC19" s="243"/>
    </row>
    <row r="20" spans="1:55" ht="19.5" customHeight="1">
      <c r="A20" s="15"/>
      <c r="B20" s="10"/>
      <c r="C20" s="10"/>
      <c r="D20" s="11"/>
      <c r="E20" s="16"/>
      <c r="F20" s="10"/>
      <c r="G20" s="18"/>
      <c r="H20" s="19"/>
      <c r="I20" s="20"/>
      <c r="J20" s="16"/>
      <c r="K20" s="292">
        <v>1</v>
      </c>
      <c r="L20" s="3"/>
      <c r="M20" s="8"/>
      <c r="N20" s="40" t="s">
        <v>11</v>
      </c>
      <c r="O20" s="158">
        <f t="shared" si="5"/>
        <v>2200000</v>
      </c>
      <c r="P20" s="158">
        <f t="shared" si="5"/>
        <v>1500000</v>
      </c>
      <c r="Q20" s="158">
        <f t="shared" si="5"/>
        <v>1500000</v>
      </c>
      <c r="R20" s="158">
        <f t="shared" si="5"/>
        <v>2200000</v>
      </c>
      <c r="S20" s="158">
        <f t="shared" si="5"/>
        <v>0</v>
      </c>
      <c r="T20" s="158">
        <f t="shared" si="5"/>
        <v>0</v>
      </c>
      <c r="U20" s="158">
        <f t="shared" si="5"/>
        <v>450000</v>
      </c>
      <c r="V20" s="44">
        <f t="shared" si="6"/>
        <v>450000</v>
      </c>
      <c r="W20" s="44">
        <f t="shared" si="7"/>
        <v>20.454545454545453</v>
      </c>
      <c r="X20" s="98"/>
      <c r="Y20" s="158">
        <f t="shared" si="8"/>
        <v>145000</v>
      </c>
      <c r="Z20" s="158">
        <f t="shared" si="8"/>
        <v>145000</v>
      </c>
      <c r="AA20" s="158">
        <f t="shared" si="8"/>
        <v>145000</v>
      </c>
      <c r="AB20" s="244">
        <f t="shared" si="9"/>
        <v>435000</v>
      </c>
      <c r="AC20" s="245">
        <f t="shared" si="10"/>
        <v>29</v>
      </c>
      <c r="AD20" s="98"/>
      <c r="AE20" s="244">
        <f t="shared" si="11"/>
        <v>885000</v>
      </c>
      <c r="AF20" s="245">
        <f t="shared" si="12"/>
        <v>59</v>
      </c>
      <c r="AG20" s="98"/>
      <c r="AH20" s="158">
        <f t="shared" si="13"/>
        <v>289000</v>
      </c>
      <c r="AI20" s="158">
        <f t="shared" si="13"/>
        <v>289000</v>
      </c>
      <c r="AJ20" s="158">
        <f t="shared" si="13"/>
        <v>326000</v>
      </c>
      <c r="AK20" s="244">
        <f t="shared" si="14"/>
        <v>904000</v>
      </c>
      <c r="AL20" s="245">
        <f t="shared" si="15"/>
        <v>60.266666666666666</v>
      </c>
      <c r="AM20" s="98"/>
      <c r="AN20" s="158">
        <f t="shared" si="16"/>
        <v>106000</v>
      </c>
      <c r="AO20" s="158">
        <f t="shared" si="16"/>
        <v>106000</v>
      </c>
      <c r="AP20" s="158">
        <f t="shared" si="16"/>
        <v>199000</v>
      </c>
      <c r="AQ20" s="244">
        <f t="shared" si="17"/>
        <v>411000</v>
      </c>
      <c r="AR20" s="245">
        <f t="shared" si="18"/>
        <v>27.4</v>
      </c>
      <c r="AS20" s="98"/>
      <c r="AT20" s="244">
        <f t="shared" si="19"/>
        <v>1315000</v>
      </c>
      <c r="AU20" s="244">
        <f t="shared" si="20"/>
        <v>59.77272727272727</v>
      </c>
      <c r="AV20" s="242"/>
      <c r="AW20" s="244">
        <f t="shared" si="21"/>
        <v>2200000</v>
      </c>
      <c r="AX20" s="244">
        <f t="shared" si="4"/>
        <v>100</v>
      </c>
      <c r="AY20" s="98"/>
      <c r="AZ20" s="244">
        <f t="shared" si="22"/>
        <v>0</v>
      </c>
      <c r="BA20" s="245">
        <f t="shared" si="23"/>
        <v>100</v>
      </c>
      <c r="BB20" s="244">
        <f t="shared" si="24"/>
        <v>2200000</v>
      </c>
      <c r="BC20" s="251"/>
    </row>
    <row r="21" spans="1:55" ht="19.5" customHeight="1">
      <c r="A21" s="15"/>
      <c r="B21" s="10"/>
      <c r="C21" s="10"/>
      <c r="D21" s="11"/>
      <c r="E21" s="16"/>
      <c r="F21" s="10"/>
      <c r="G21" s="18"/>
      <c r="H21" s="19"/>
      <c r="I21" s="20"/>
      <c r="J21" s="16"/>
      <c r="K21" s="10"/>
      <c r="L21" s="2">
        <v>6</v>
      </c>
      <c r="M21" s="8"/>
      <c r="N21" s="39" t="s">
        <v>126</v>
      </c>
      <c r="O21" s="160">
        <f aca="true" t="shared" si="25" ref="O21:U21">O22+O23+O24+O25</f>
        <v>2200000</v>
      </c>
      <c r="P21" s="160">
        <f t="shared" si="25"/>
        <v>1500000</v>
      </c>
      <c r="Q21" s="160">
        <f t="shared" si="25"/>
        <v>1500000</v>
      </c>
      <c r="R21" s="160">
        <f t="shared" si="25"/>
        <v>2200000</v>
      </c>
      <c r="S21" s="160">
        <f t="shared" si="25"/>
        <v>0</v>
      </c>
      <c r="T21" s="160">
        <f t="shared" si="25"/>
        <v>0</v>
      </c>
      <c r="U21" s="160">
        <f t="shared" si="25"/>
        <v>450000</v>
      </c>
      <c r="V21" s="42">
        <f t="shared" si="6"/>
        <v>450000</v>
      </c>
      <c r="W21" s="42">
        <f t="shared" si="7"/>
        <v>20.454545454545453</v>
      </c>
      <c r="X21" s="98"/>
      <c r="Y21" s="160">
        <f>Y22+Y23+Y24+Y25</f>
        <v>145000</v>
      </c>
      <c r="Z21" s="160">
        <f>Z22+Z23+Z24+Z25</f>
        <v>145000</v>
      </c>
      <c r="AA21" s="160">
        <f>AA22+AA23+AA24+AA25</f>
        <v>145000</v>
      </c>
      <c r="AB21" s="42">
        <f t="shared" si="9"/>
        <v>435000</v>
      </c>
      <c r="AC21" s="247">
        <f t="shared" si="10"/>
        <v>29</v>
      </c>
      <c r="AD21" s="98"/>
      <c r="AE21" s="42">
        <f t="shared" si="11"/>
        <v>885000</v>
      </c>
      <c r="AF21" s="247">
        <f t="shared" si="12"/>
        <v>59</v>
      </c>
      <c r="AG21" s="98"/>
      <c r="AH21" s="160">
        <f>AH22+AH23+AH24+AH25</f>
        <v>289000</v>
      </c>
      <c r="AI21" s="160">
        <f>AI22+AI23+AI24+AI25</f>
        <v>289000</v>
      </c>
      <c r="AJ21" s="160">
        <f>AJ22+AJ23+AJ24+AJ25</f>
        <v>326000</v>
      </c>
      <c r="AK21" s="42">
        <f t="shared" si="14"/>
        <v>904000</v>
      </c>
      <c r="AL21" s="247">
        <f t="shared" si="15"/>
        <v>60.266666666666666</v>
      </c>
      <c r="AM21" s="98"/>
      <c r="AN21" s="160">
        <f>AN22+AN23+AN24+AN25</f>
        <v>106000</v>
      </c>
      <c r="AO21" s="160">
        <f>AO22+AO23+AO24+AO25</f>
        <v>106000</v>
      </c>
      <c r="AP21" s="160">
        <f>AP22+AP23+AP24+AP25</f>
        <v>199000</v>
      </c>
      <c r="AQ21" s="42">
        <f t="shared" si="17"/>
        <v>411000</v>
      </c>
      <c r="AR21" s="247">
        <f t="shared" si="18"/>
        <v>27.4</v>
      </c>
      <c r="AS21" s="98"/>
      <c r="AT21" s="160">
        <f t="shared" si="19"/>
        <v>1315000</v>
      </c>
      <c r="AU21" s="160">
        <f t="shared" si="20"/>
        <v>59.77272727272727</v>
      </c>
      <c r="AV21" s="244"/>
      <c r="AW21" s="42">
        <f t="shared" si="21"/>
        <v>2200000</v>
      </c>
      <c r="AX21" s="42">
        <f t="shared" si="4"/>
        <v>100</v>
      </c>
      <c r="AY21" s="98"/>
      <c r="AZ21" s="42">
        <f t="shared" si="22"/>
        <v>0</v>
      </c>
      <c r="BA21" s="247">
        <f t="shared" si="23"/>
        <v>100</v>
      </c>
      <c r="BB21" s="42">
        <f t="shared" si="24"/>
        <v>2200000</v>
      </c>
      <c r="BC21" s="253"/>
    </row>
    <row r="22" spans="1:55" ht="31.5" customHeight="1" thickBot="1">
      <c r="A22" s="15"/>
      <c r="B22" s="10"/>
      <c r="C22" s="10"/>
      <c r="D22" s="11"/>
      <c r="E22" s="16"/>
      <c r="F22" s="10"/>
      <c r="G22" s="18"/>
      <c r="H22" s="19"/>
      <c r="I22" s="20"/>
      <c r="J22" s="16"/>
      <c r="K22" s="10"/>
      <c r="L22" s="10"/>
      <c r="M22" s="26" t="s">
        <v>30</v>
      </c>
      <c r="N22" s="30" t="s">
        <v>172</v>
      </c>
      <c r="O22" s="205">
        <v>700000</v>
      </c>
      <c r="P22" s="205">
        <v>500000</v>
      </c>
      <c r="Q22" s="205">
        <v>500000</v>
      </c>
      <c r="R22" s="205">
        <v>700000</v>
      </c>
      <c r="S22" s="205"/>
      <c r="T22" s="205"/>
      <c r="U22" s="205">
        <v>143000</v>
      </c>
      <c r="V22" s="204">
        <f t="shared" si="6"/>
        <v>143000</v>
      </c>
      <c r="W22" s="204">
        <f t="shared" si="7"/>
        <v>20.428571428571427</v>
      </c>
      <c r="X22" s="156"/>
      <c r="Y22" s="205">
        <v>45000</v>
      </c>
      <c r="Z22" s="205">
        <v>45000</v>
      </c>
      <c r="AA22" s="205">
        <v>45000</v>
      </c>
      <c r="AB22" s="254">
        <f t="shared" si="9"/>
        <v>135000</v>
      </c>
      <c r="AC22" s="255">
        <f t="shared" si="10"/>
        <v>27</v>
      </c>
      <c r="AD22" s="156"/>
      <c r="AE22" s="254">
        <f t="shared" si="11"/>
        <v>278000</v>
      </c>
      <c r="AF22" s="255">
        <f t="shared" si="12"/>
        <v>55.6</v>
      </c>
      <c r="AG22" s="156"/>
      <c r="AH22" s="205">
        <v>89000</v>
      </c>
      <c r="AI22" s="205">
        <v>89000</v>
      </c>
      <c r="AJ22" s="205">
        <v>106000</v>
      </c>
      <c r="AK22" s="254">
        <f t="shared" si="14"/>
        <v>284000</v>
      </c>
      <c r="AL22" s="255">
        <f t="shared" si="15"/>
        <v>56.8</v>
      </c>
      <c r="AM22" s="156"/>
      <c r="AN22" s="205">
        <v>26000</v>
      </c>
      <c r="AO22" s="205">
        <v>26000</v>
      </c>
      <c r="AP22" s="205">
        <v>86000</v>
      </c>
      <c r="AQ22" s="254">
        <f t="shared" si="17"/>
        <v>138000</v>
      </c>
      <c r="AR22" s="255">
        <f t="shared" si="18"/>
        <v>27.6</v>
      </c>
      <c r="AS22" s="156"/>
      <c r="AT22" s="254">
        <f t="shared" si="19"/>
        <v>422000</v>
      </c>
      <c r="AU22" s="254">
        <f t="shared" si="20"/>
        <v>60.285714285714285</v>
      </c>
      <c r="AV22" s="246"/>
      <c r="AW22" s="281">
        <f t="shared" si="21"/>
        <v>700000</v>
      </c>
      <c r="AX22" s="281">
        <f t="shared" si="4"/>
        <v>100</v>
      </c>
      <c r="AY22" s="156"/>
      <c r="AZ22" s="254">
        <f t="shared" si="22"/>
        <v>0</v>
      </c>
      <c r="BA22" s="255">
        <f t="shared" si="23"/>
        <v>100</v>
      </c>
      <c r="BB22" s="254">
        <f t="shared" si="24"/>
        <v>700000</v>
      </c>
      <c r="BC22" s="255"/>
    </row>
    <row r="23" spans="1:55" ht="39" customHeight="1">
      <c r="A23" s="15"/>
      <c r="B23" s="10"/>
      <c r="C23" s="10"/>
      <c r="D23" s="11"/>
      <c r="E23" s="16"/>
      <c r="F23" s="10"/>
      <c r="G23" s="18"/>
      <c r="H23" s="19"/>
      <c r="I23" s="20"/>
      <c r="J23" s="16"/>
      <c r="K23" s="10"/>
      <c r="L23" s="10"/>
      <c r="M23" s="26" t="s">
        <v>25</v>
      </c>
      <c r="N23" s="30" t="s">
        <v>173</v>
      </c>
      <c r="O23" s="205">
        <v>1500000</v>
      </c>
      <c r="P23" s="205">
        <v>1000000</v>
      </c>
      <c r="Q23" s="205">
        <v>1000000</v>
      </c>
      <c r="R23" s="205">
        <v>1500000</v>
      </c>
      <c r="S23" s="205"/>
      <c r="T23" s="205"/>
      <c r="U23" s="205">
        <v>307000</v>
      </c>
      <c r="V23" s="204">
        <f t="shared" si="6"/>
        <v>307000</v>
      </c>
      <c r="W23" s="204">
        <f t="shared" si="7"/>
        <v>20.466666666666665</v>
      </c>
      <c r="X23" s="156"/>
      <c r="Y23" s="205">
        <v>100000</v>
      </c>
      <c r="Z23" s="205">
        <v>100000</v>
      </c>
      <c r="AA23" s="205">
        <v>100000</v>
      </c>
      <c r="AB23" s="254">
        <f t="shared" si="9"/>
        <v>300000</v>
      </c>
      <c r="AC23" s="255">
        <f t="shared" si="10"/>
        <v>30</v>
      </c>
      <c r="AD23" s="156"/>
      <c r="AE23" s="254">
        <f t="shared" si="11"/>
        <v>607000</v>
      </c>
      <c r="AF23" s="255">
        <f t="shared" si="12"/>
        <v>60.7</v>
      </c>
      <c r="AG23" s="156"/>
      <c r="AH23" s="205">
        <v>200000</v>
      </c>
      <c r="AI23" s="205">
        <v>200000</v>
      </c>
      <c r="AJ23" s="205">
        <v>220000</v>
      </c>
      <c r="AK23" s="254">
        <f t="shared" si="14"/>
        <v>620000</v>
      </c>
      <c r="AL23" s="255">
        <f t="shared" si="15"/>
        <v>62</v>
      </c>
      <c r="AM23" s="156"/>
      <c r="AN23" s="205">
        <v>80000</v>
      </c>
      <c r="AO23" s="205">
        <v>80000</v>
      </c>
      <c r="AP23" s="205">
        <v>113000</v>
      </c>
      <c r="AQ23" s="254">
        <f t="shared" si="17"/>
        <v>273000</v>
      </c>
      <c r="AR23" s="255">
        <f t="shared" si="18"/>
        <v>27.3</v>
      </c>
      <c r="AS23" s="156"/>
      <c r="AT23" s="254">
        <f t="shared" si="19"/>
        <v>893000</v>
      </c>
      <c r="AU23" s="254">
        <f t="shared" si="20"/>
        <v>59.53333333333333</v>
      </c>
      <c r="AV23" s="242"/>
      <c r="AW23" s="439">
        <f t="shared" si="21"/>
        <v>1500000</v>
      </c>
      <c r="AX23" s="439">
        <f t="shared" si="4"/>
        <v>100</v>
      </c>
      <c r="AY23" s="156"/>
      <c r="AZ23" s="254">
        <f t="shared" si="22"/>
        <v>0</v>
      </c>
      <c r="BA23" s="255">
        <f t="shared" si="23"/>
        <v>100</v>
      </c>
      <c r="BB23" s="254">
        <f t="shared" si="24"/>
        <v>1500000</v>
      </c>
      <c r="BC23" s="255"/>
    </row>
    <row r="24" spans="1:55" ht="30" customHeight="1" hidden="1" thickBot="1">
      <c r="A24" s="15"/>
      <c r="B24" s="10"/>
      <c r="C24" s="10"/>
      <c r="D24" s="11"/>
      <c r="E24" s="16"/>
      <c r="F24" s="10"/>
      <c r="G24" s="18"/>
      <c r="H24" s="19"/>
      <c r="I24" s="20"/>
      <c r="J24" s="16"/>
      <c r="K24" s="10"/>
      <c r="L24" s="10"/>
      <c r="M24" s="202" t="s">
        <v>26</v>
      </c>
      <c r="N24" s="203" t="s">
        <v>129</v>
      </c>
      <c r="O24" s="198"/>
      <c r="P24" s="198"/>
      <c r="Q24" s="198"/>
      <c r="R24" s="198"/>
      <c r="S24" s="198"/>
      <c r="T24" s="198"/>
      <c r="U24" s="198"/>
      <c r="V24" s="138">
        <f t="shared" si="6"/>
        <v>0</v>
      </c>
      <c r="W24" s="138" t="e">
        <f t="shared" si="7"/>
        <v>#DIV/0!</v>
      </c>
      <c r="X24" s="156"/>
      <c r="Y24" s="198"/>
      <c r="Z24" s="198"/>
      <c r="AA24" s="198"/>
      <c r="AB24" s="254">
        <f t="shared" si="9"/>
        <v>0</v>
      </c>
      <c r="AC24" s="255" t="e">
        <f t="shared" si="10"/>
        <v>#DIV/0!</v>
      </c>
      <c r="AD24" s="156"/>
      <c r="AE24" s="254">
        <f t="shared" si="11"/>
        <v>0</v>
      </c>
      <c r="AF24" s="255" t="e">
        <f t="shared" si="12"/>
        <v>#DIV/0!</v>
      </c>
      <c r="AG24" s="156"/>
      <c r="AH24" s="198"/>
      <c r="AI24" s="198"/>
      <c r="AJ24" s="198"/>
      <c r="AK24" s="254">
        <f t="shared" si="14"/>
        <v>0</v>
      </c>
      <c r="AL24" s="255" t="e">
        <f t="shared" si="15"/>
        <v>#DIV/0!</v>
      </c>
      <c r="AM24" s="156"/>
      <c r="AN24" s="198"/>
      <c r="AO24" s="198"/>
      <c r="AP24" s="198"/>
      <c r="AQ24" s="254">
        <f t="shared" si="17"/>
        <v>0</v>
      </c>
      <c r="AR24" s="255" t="e">
        <f t="shared" si="18"/>
        <v>#DIV/0!</v>
      </c>
      <c r="AS24" s="156"/>
      <c r="AT24" s="254">
        <f t="shared" si="19"/>
        <v>0</v>
      </c>
      <c r="AU24" s="254" t="e">
        <f t="shared" si="20"/>
        <v>#DIV/0!</v>
      </c>
      <c r="AV24" s="191"/>
      <c r="AW24" s="254">
        <f t="shared" si="21"/>
        <v>0</v>
      </c>
      <c r="AX24" s="240" t="e">
        <f t="shared" si="4"/>
        <v>#DIV/0!</v>
      </c>
      <c r="AY24" s="156"/>
      <c r="AZ24" s="254">
        <f t="shared" si="22"/>
        <v>0</v>
      </c>
      <c r="BA24" s="255" t="e">
        <f t="shared" si="23"/>
        <v>#DIV/0!</v>
      </c>
      <c r="BB24" s="254">
        <f t="shared" si="24"/>
        <v>0</v>
      </c>
      <c r="BC24" s="255"/>
    </row>
    <row r="25" spans="1:55" ht="35.25" customHeight="1" hidden="1">
      <c r="A25" s="15"/>
      <c r="B25" s="10"/>
      <c r="C25" s="10"/>
      <c r="D25" s="11"/>
      <c r="E25" s="16"/>
      <c r="F25" s="10"/>
      <c r="G25" s="18"/>
      <c r="H25" s="19"/>
      <c r="I25" s="20"/>
      <c r="J25" s="16"/>
      <c r="K25" s="10"/>
      <c r="L25" s="10"/>
      <c r="M25" s="202">
        <v>90</v>
      </c>
      <c r="N25" s="203" t="s">
        <v>130</v>
      </c>
      <c r="O25" s="205"/>
      <c r="P25" s="205"/>
      <c r="Q25" s="205"/>
      <c r="R25" s="205"/>
      <c r="S25" s="205"/>
      <c r="T25" s="205"/>
      <c r="U25" s="205"/>
      <c r="V25" s="204">
        <f t="shared" si="6"/>
        <v>0</v>
      </c>
      <c r="W25" s="204" t="e">
        <f t="shared" si="7"/>
        <v>#DIV/0!</v>
      </c>
      <c r="X25" s="156"/>
      <c r="Y25" s="205"/>
      <c r="Z25" s="205"/>
      <c r="AA25" s="205"/>
      <c r="AB25" s="254">
        <f t="shared" si="9"/>
        <v>0</v>
      </c>
      <c r="AC25" s="255" t="e">
        <f t="shared" si="10"/>
        <v>#DIV/0!</v>
      </c>
      <c r="AD25" s="156"/>
      <c r="AE25" s="254">
        <f t="shared" si="11"/>
        <v>0</v>
      </c>
      <c r="AF25" s="255" t="e">
        <f t="shared" si="12"/>
        <v>#DIV/0!</v>
      </c>
      <c r="AG25" s="156"/>
      <c r="AH25" s="205"/>
      <c r="AI25" s="205"/>
      <c r="AJ25" s="205"/>
      <c r="AK25" s="254">
        <f t="shared" si="14"/>
        <v>0</v>
      </c>
      <c r="AL25" s="255" t="e">
        <f t="shared" si="15"/>
        <v>#DIV/0!</v>
      </c>
      <c r="AM25" s="156"/>
      <c r="AN25" s="205"/>
      <c r="AO25" s="205"/>
      <c r="AP25" s="205"/>
      <c r="AQ25" s="254">
        <f t="shared" si="17"/>
        <v>0</v>
      </c>
      <c r="AR25" s="255" t="e">
        <f t="shared" si="18"/>
        <v>#DIV/0!</v>
      </c>
      <c r="AS25" s="156"/>
      <c r="AT25" s="254">
        <f t="shared" si="19"/>
        <v>0</v>
      </c>
      <c r="AU25" s="254" t="e">
        <f t="shared" si="20"/>
        <v>#DIV/0!</v>
      </c>
      <c r="AV25" s="226"/>
      <c r="AW25" s="254">
        <f t="shared" si="21"/>
        <v>0</v>
      </c>
      <c r="AX25" s="240" t="e">
        <f t="shared" si="4"/>
        <v>#DIV/0!</v>
      </c>
      <c r="AY25" s="156"/>
      <c r="AZ25" s="254">
        <f t="shared" si="22"/>
        <v>0</v>
      </c>
      <c r="BA25" s="255" t="e">
        <f t="shared" si="23"/>
        <v>#DIV/0!</v>
      </c>
      <c r="BB25" s="254">
        <f t="shared" si="24"/>
        <v>0</v>
      </c>
      <c r="BC25" s="255"/>
    </row>
    <row r="26" spans="18:55" ht="19.5" customHeight="1" thickBot="1">
      <c r="R26" s="153"/>
      <c r="S26" s="153"/>
      <c r="T26" s="153"/>
      <c r="U26" s="153"/>
      <c r="V26" s="305"/>
      <c r="W26" s="305"/>
      <c r="X26" s="156"/>
      <c r="Y26" s="153"/>
      <c r="Z26" s="153"/>
      <c r="AA26" s="153"/>
      <c r="AB26" s="156"/>
      <c r="AC26" s="156"/>
      <c r="AD26" s="156"/>
      <c r="AE26" s="156"/>
      <c r="AF26" s="156"/>
      <c r="AG26" s="156"/>
      <c r="AH26" s="153"/>
      <c r="AI26" s="153"/>
      <c r="AJ26" s="153"/>
      <c r="AK26" s="156"/>
      <c r="AL26" s="156"/>
      <c r="AM26" s="156"/>
      <c r="AN26" s="153"/>
      <c r="AO26" s="153"/>
      <c r="AP26" s="153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</row>
    <row r="27" spans="1:55" ht="19.5" customHeight="1" thickBot="1">
      <c r="A27" s="363" t="s">
        <v>143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5"/>
      <c r="O27" s="258" t="e">
        <f>O10</f>
        <v>#REF!</v>
      </c>
      <c r="P27" s="258" t="e">
        <f>P10</f>
        <v>#REF!</v>
      </c>
      <c r="Q27" s="258" t="e">
        <f>Q10</f>
        <v>#REF!</v>
      </c>
      <c r="R27" s="258">
        <f>R10</f>
        <v>2200000</v>
      </c>
      <c r="S27" s="258">
        <f>S10</f>
        <v>0</v>
      </c>
      <c r="T27" s="258">
        <f>T10</f>
        <v>0</v>
      </c>
      <c r="U27" s="300">
        <f>U10</f>
        <v>450000</v>
      </c>
      <c r="V27" s="258">
        <f>SUM(S27:U27)</f>
        <v>450000</v>
      </c>
      <c r="W27" s="258">
        <f>V27/(R27/100)</f>
        <v>20.454545454545453</v>
      </c>
      <c r="X27" s="156"/>
      <c r="Y27" s="258">
        <f>Y10</f>
        <v>145000</v>
      </c>
      <c r="Z27" s="258">
        <f>Z10</f>
        <v>145000</v>
      </c>
      <c r="AA27" s="258">
        <f>AA10</f>
        <v>145000</v>
      </c>
      <c r="AB27" s="259">
        <f>SUM(Y27:AA27)</f>
        <v>435000</v>
      </c>
      <c r="AC27" s="260">
        <f>AB27/(R27/100)</f>
        <v>19.772727272727273</v>
      </c>
      <c r="AD27" s="156"/>
      <c r="AE27" s="259">
        <f>V27+AB27</f>
        <v>885000</v>
      </c>
      <c r="AF27" s="260">
        <f>AE27/(R27/100)</f>
        <v>40.22727272727273</v>
      </c>
      <c r="AG27" s="156"/>
      <c r="AH27" s="258">
        <f>AH10</f>
        <v>289000</v>
      </c>
      <c r="AI27" s="258">
        <f>AI10</f>
        <v>289000</v>
      </c>
      <c r="AJ27" s="258">
        <f>AJ10</f>
        <v>326000</v>
      </c>
      <c r="AK27" s="259">
        <f>SUM(AH27:AJ27)</f>
        <v>904000</v>
      </c>
      <c r="AL27" s="260">
        <f>AK27/(R27/100)</f>
        <v>41.09090909090909</v>
      </c>
      <c r="AM27" s="156"/>
      <c r="AN27" s="258">
        <f>AN10</f>
        <v>106000</v>
      </c>
      <c r="AO27" s="258">
        <f>AO10</f>
        <v>106000</v>
      </c>
      <c r="AP27" s="258">
        <f>AP10</f>
        <v>199000</v>
      </c>
      <c r="AQ27" s="259">
        <f>SUM(AN27:AP27)</f>
        <v>411000</v>
      </c>
      <c r="AR27" s="260">
        <f>AQ27/(R27/100)</f>
        <v>18.681818181818183</v>
      </c>
      <c r="AS27" s="156"/>
      <c r="AT27" s="259">
        <f>AK27+AQ27</f>
        <v>1315000</v>
      </c>
      <c r="AU27" s="260">
        <f>AT27/(R27/100)</f>
        <v>59.77272727272727</v>
      </c>
      <c r="AV27" s="156"/>
      <c r="AW27" s="259">
        <f>AE27+AT27</f>
        <v>2200000</v>
      </c>
      <c r="AX27" s="260">
        <f>AW27/(R27/100)</f>
        <v>100</v>
      </c>
      <c r="AY27" s="156"/>
      <c r="AZ27" s="259">
        <f>AW27-R27</f>
        <v>0</v>
      </c>
      <c r="BA27" s="260">
        <f>AW27/(R27/100)</f>
        <v>100</v>
      </c>
      <c r="BB27" s="259">
        <f>AW27-AZ27</f>
        <v>2200000</v>
      </c>
      <c r="BC27" s="260"/>
    </row>
    <row r="28" spans="1:55" ht="19.5" customHeight="1" thickBot="1">
      <c r="A28" s="366" t="s">
        <v>144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8"/>
      <c r="O28" s="261" t="e">
        <f>#REF!</f>
        <v>#REF!</v>
      </c>
      <c r="P28" s="261" t="e">
        <f>#REF!</f>
        <v>#REF!</v>
      </c>
      <c r="Q28" s="261" t="e">
        <f>#REF!</f>
        <v>#REF!</v>
      </c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2"/>
      <c r="AZ28" s="263">
        <f>AW28-R28</f>
        <v>0</v>
      </c>
      <c r="BA28" s="264" t="e">
        <f>AW28/(R28/100)</f>
        <v>#DIV/0!</v>
      </c>
      <c r="BB28" s="263">
        <f>AW28-AZ28</f>
        <v>0</v>
      </c>
      <c r="BC28" s="264"/>
    </row>
    <row r="29" spans="1:55" ht="19.5" customHeight="1" thickBot="1">
      <c r="A29" s="369" t="s">
        <v>145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1"/>
      <c r="O29" s="265" t="e">
        <f aca="true" t="shared" si="26" ref="O29:U29">O27-O28</f>
        <v>#REF!</v>
      </c>
      <c r="P29" s="265" t="e">
        <f t="shared" si="26"/>
        <v>#REF!</v>
      </c>
      <c r="Q29" s="265" t="e">
        <f t="shared" si="26"/>
        <v>#REF!</v>
      </c>
      <c r="R29" s="265">
        <f t="shared" si="26"/>
        <v>2200000</v>
      </c>
      <c r="S29" s="265">
        <f t="shared" si="26"/>
        <v>0</v>
      </c>
      <c r="T29" s="265">
        <f t="shared" si="26"/>
        <v>0</v>
      </c>
      <c r="U29" s="302">
        <f t="shared" si="26"/>
        <v>450000</v>
      </c>
      <c r="V29" s="306">
        <f>SUM(S29:U29)</f>
        <v>450000</v>
      </c>
      <c r="W29" s="306">
        <f>V29/(R29/100)</f>
        <v>20.454545454545453</v>
      </c>
      <c r="X29" s="266"/>
      <c r="Y29" s="265">
        <f>Y27-Y28</f>
        <v>145000</v>
      </c>
      <c r="Z29" s="265">
        <f>Z27-Z28</f>
        <v>145000</v>
      </c>
      <c r="AA29" s="265">
        <f>AA27-AA28</f>
        <v>145000</v>
      </c>
      <c r="AB29" s="267">
        <f>SUM(Y29:AA29)</f>
        <v>435000</v>
      </c>
      <c r="AC29" s="268">
        <f>AB29/(R29/100)</f>
        <v>19.772727272727273</v>
      </c>
      <c r="AD29" s="266"/>
      <c r="AE29" s="267">
        <f>V29+AB29</f>
        <v>885000</v>
      </c>
      <c r="AF29" s="268">
        <f>AE29/(R29/100)</f>
        <v>40.22727272727273</v>
      </c>
      <c r="AG29" s="266"/>
      <c r="AH29" s="265">
        <f>AH27-AH28</f>
        <v>289000</v>
      </c>
      <c r="AI29" s="265">
        <f>AI27-AI28</f>
        <v>289000</v>
      </c>
      <c r="AJ29" s="265">
        <f>AJ27-AJ28</f>
        <v>326000</v>
      </c>
      <c r="AK29" s="267">
        <f>SUM(AH29:AJ29)</f>
        <v>904000</v>
      </c>
      <c r="AL29" s="268">
        <f>AK29/(R29/100)</f>
        <v>41.09090909090909</v>
      </c>
      <c r="AM29" s="266"/>
      <c r="AN29" s="265">
        <f>AN27-AN28</f>
        <v>106000</v>
      </c>
      <c r="AO29" s="265">
        <f>AO27-AO28</f>
        <v>106000</v>
      </c>
      <c r="AP29" s="265">
        <f>AP27-AP28</f>
        <v>199000</v>
      </c>
      <c r="AQ29" s="267">
        <f>SUM(AN29:AP29)</f>
        <v>411000</v>
      </c>
      <c r="AR29" s="268">
        <f>AQ29/(R29/100)</f>
        <v>18.681818181818183</v>
      </c>
      <c r="AS29" s="266"/>
      <c r="AT29" s="267">
        <f>AK29+AQ29</f>
        <v>1315000</v>
      </c>
      <c r="AU29" s="268">
        <f>AT29/(R29/100)</f>
        <v>59.77272727272727</v>
      </c>
      <c r="AV29" s="266"/>
      <c r="AW29" s="267">
        <f>AE29+AT29</f>
        <v>2200000</v>
      </c>
      <c r="AX29" s="268">
        <f>AW29/(R29/100)</f>
        <v>100</v>
      </c>
      <c r="AY29" s="266"/>
      <c r="AZ29" s="267">
        <f>AW29-R29</f>
        <v>0</v>
      </c>
      <c r="BA29" s="268">
        <f>AW29/(R29/100)</f>
        <v>100</v>
      </c>
      <c r="BB29" s="267">
        <f>AW29-AZ29</f>
        <v>2200000</v>
      </c>
      <c r="BC29" s="268"/>
    </row>
    <row r="30" ht="19.5" customHeight="1">
      <c r="R30" s="273"/>
    </row>
    <row r="31" ht="19.5" customHeight="1">
      <c r="R31" s="274"/>
    </row>
    <row r="32" ht="19.5" customHeight="1">
      <c r="R32" s="275"/>
    </row>
    <row r="33" ht="19.5" customHeight="1">
      <c r="R33" s="273"/>
    </row>
    <row r="34" ht="19.5" customHeight="1">
      <c r="R34" s="274"/>
    </row>
    <row r="35" ht="19.5" customHeight="1">
      <c r="R35" s="275"/>
    </row>
    <row r="36" ht="19.5" customHeight="1">
      <c r="R36" s="273"/>
    </row>
    <row r="37" ht="19.5" customHeight="1">
      <c r="R37" s="274"/>
    </row>
    <row r="38" spans="1:18" s="174" customFormat="1" ht="19.5" customHeight="1">
      <c r="A38" s="362" t="s">
        <v>138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O38" s="238"/>
      <c r="P38" s="362" t="s">
        <v>139</v>
      </c>
      <c r="Q38" s="362"/>
      <c r="R38" s="275"/>
    </row>
    <row r="39" spans="1:18" s="174" customFormat="1" ht="19.5" customHeight="1">
      <c r="A39" s="362" t="s">
        <v>140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O39" s="238"/>
      <c r="P39" s="362" t="s">
        <v>141</v>
      </c>
      <c r="Q39" s="362"/>
      <c r="R39" s="275"/>
    </row>
    <row r="40" spans="1:18" s="174" customFormat="1" ht="19.5" customHeight="1">
      <c r="A40" s="362" t="s">
        <v>142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O40" s="238"/>
      <c r="P40" s="238"/>
      <c r="Q40" s="238"/>
      <c r="R40" s="274"/>
    </row>
    <row r="41" ht="19.5" customHeight="1">
      <c r="R41" s="275"/>
    </row>
    <row r="42" ht="19.5" customHeight="1">
      <c r="R42" s="163"/>
    </row>
    <row r="43" ht="19.5" customHeight="1">
      <c r="R43" s="159"/>
    </row>
    <row r="44" ht="19.5" customHeight="1">
      <c r="R44" s="278"/>
    </row>
    <row r="45" ht="19.5" customHeight="1">
      <c r="R45" s="278"/>
    </row>
    <row r="46" ht="19.5" customHeight="1">
      <c r="R46" s="278"/>
    </row>
    <row r="47" ht="19.5" customHeight="1">
      <c r="R47" s="165"/>
    </row>
    <row r="48" ht="19.5" customHeight="1">
      <c r="R48" s="278"/>
    </row>
    <row r="49" ht="19.5" customHeight="1">
      <c r="R49" s="279"/>
    </row>
    <row r="50" ht="19.5" customHeight="1">
      <c r="R50" s="277"/>
    </row>
    <row r="51" ht="19.5" customHeight="1">
      <c r="R51" s="276"/>
    </row>
    <row r="52" ht="19.5" customHeight="1">
      <c r="R52" s="276"/>
    </row>
    <row r="53" ht="19.5" customHeight="1">
      <c r="R53" s="277"/>
    </row>
    <row r="54" ht="19.5" customHeight="1">
      <c r="R54" s="276"/>
    </row>
    <row r="55" ht="19.5" customHeight="1">
      <c r="R55" s="276"/>
    </row>
    <row r="56" ht="19.5" customHeight="1">
      <c r="R56" s="277"/>
    </row>
    <row r="57" ht="19.5" customHeight="1">
      <c r="R57" s="276"/>
    </row>
    <row r="58" ht="19.5" customHeight="1">
      <c r="R58" s="276"/>
    </row>
    <row r="59" ht="19.5" customHeight="1">
      <c r="R59" s="276"/>
    </row>
    <row r="60" ht="19.5" customHeight="1">
      <c r="R60" s="270"/>
    </row>
    <row r="61" ht="19.5" customHeight="1">
      <c r="R61" s="271"/>
    </row>
    <row r="62" ht="19.5" customHeight="1">
      <c r="R62" s="271"/>
    </row>
    <row r="63" ht="19.5" customHeight="1">
      <c r="R63" s="271"/>
    </row>
    <row r="64" ht="19.5" customHeight="1">
      <c r="R64" s="272"/>
    </row>
    <row r="65" ht="19.5" customHeight="1">
      <c r="R65" s="271"/>
    </row>
    <row r="66" ht="19.5" customHeight="1">
      <c r="R66" s="273"/>
    </row>
    <row r="67" ht="19.5" customHeight="1">
      <c r="R67" s="274"/>
    </row>
    <row r="68" ht="19.5" customHeight="1">
      <c r="R68" s="275"/>
    </row>
    <row r="69" ht="19.5" customHeight="1">
      <c r="R69" s="275"/>
    </row>
    <row r="70" ht="19.5" customHeight="1">
      <c r="R70" s="274"/>
    </row>
    <row r="71" ht="19.5" customHeight="1">
      <c r="R71" s="275"/>
    </row>
    <row r="72" ht="19.5" customHeight="1">
      <c r="R72" s="275"/>
    </row>
    <row r="73" ht="19.5" customHeight="1">
      <c r="R73" s="275"/>
    </row>
    <row r="74" ht="19.5" customHeight="1">
      <c r="R74" s="275"/>
    </row>
    <row r="75" ht="19.5" customHeight="1">
      <c r="R75" s="275"/>
    </row>
    <row r="76" ht="19.5" customHeight="1">
      <c r="R76" s="277"/>
    </row>
    <row r="77" ht="19.5" customHeight="1">
      <c r="R77" s="276"/>
    </row>
    <row r="78" ht="19.5" customHeight="1">
      <c r="R78" s="273"/>
    </row>
    <row r="79" ht="19.5" customHeight="1">
      <c r="R79" s="274"/>
    </row>
    <row r="80" ht="19.5" customHeight="1">
      <c r="R80" s="275"/>
    </row>
    <row r="81" ht="19.5" customHeight="1">
      <c r="R81" s="274"/>
    </row>
    <row r="82" ht="19.5" customHeight="1">
      <c r="R82" s="275"/>
    </row>
    <row r="83" ht="19.5" customHeight="1">
      <c r="R83" s="273"/>
    </row>
    <row r="84" ht="19.5" customHeight="1">
      <c r="R84" s="274"/>
    </row>
    <row r="85" ht="19.5" customHeight="1">
      <c r="R85" s="275"/>
    </row>
    <row r="86" ht="19.5" customHeight="1">
      <c r="R86" s="274"/>
    </row>
    <row r="87" ht="19.5" customHeight="1">
      <c r="R87" s="275"/>
    </row>
    <row r="88" ht="19.5" customHeight="1">
      <c r="R88" s="273"/>
    </row>
    <row r="89" ht="19.5" customHeight="1">
      <c r="R89" s="274"/>
    </row>
    <row r="90" ht="19.5" customHeight="1">
      <c r="R90" s="275"/>
    </row>
    <row r="91" ht="19.5" customHeight="1">
      <c r="R91" s="273"/>
    </row>
    <row r="92" ht="19.5" customHeight="1">
      <c r="R92" s="274"/>
    </row>
    <row r="93" ht="19.5" customHeight="1">
      <c r="R93" s="275"/>
    </row>
    <row r="94" ht="19.5" customHeight="1">
      <c r="R94" s="163"/>
    </row>
    <row r="95" ht="19.5" customHeight="1">
      <c r="R95" s="270"/>
    </row>
    <row r="96" ht="19.5" customHeight="1">
      <c r="R96" s="271"/>
    </row>
    <row r="97" ht="19.5" customHeight="1">
      <c r="R97" s="271"/>
    </row>
    <row r="98" ht="19.5" customHeight="1">
      <c r="R98" s="271"/>
    </row>
    <row r="99" ht="19.5" customHeight="1">
      <c r="R99" s="272"/>
    </row>
    <row r="100" ht="19.5" customHeight="1">
      <c r="R100" s="271"/>
    </row>
    <row r="101" ht="19.5" customHeight="1">
      <c r="R101" s="273"/>
    </row>
    <row r="102" ht="19.5" customHeight="1">
      <c r="R102" s="274"/>
    </row>
    <row r="103" ht="19.5" customHeight="1">
      <c r="R103" s="275"/>
    </row>
    <row r="104" ht="19.5" customHeight="1">
      <c r="R104" s="275"/>
    </row>
    <row r="105" ht="19.5" customHeight="1">
      <c r="R105" s="276"/>
    </row>
    <row r="106" ht="19.5" customHeight="1">
      <c r="R106" s="275"/>
    </row>
    <row r="107" ht="19.5" customHeight="1">
      <c r="R107" s="163"/>
    </row>
    <row r="108" ht="19.5" customHeight="1">
      <c r="R108" s="270"/>
    </row>
    <row r="109" ht="19.5" customHeight="1">
      <c r="R109" s="271"/>
    </row>
    <row r="110" ht="19.5" customHeight="1">
      <c r="R110" s="271"/>
    </row>
    <row r="111" ht="19.5" customHeight="1">
      <c r="R111" s="280"/>
    </row>
    <row r="112" ht="19.5" customHeight="1">
      <c r="R112" s="272"/>
    </row>
    <row r="113" ht="19.5" customHeight="1">
      <c r="R113" s="271"/>
    </row>
    <row r="114" ht="19.5" customHeight="1">
      <c r="R114" s="273"/>
    </row>
    <row r="115" ht="19.5" customHeight="1">
      <c r="R115" s="274"/>
    </row>
    <row r="116" ht="19.5" customHeight="1">
      <c r="R116" s="276"/>
    </row>
    <row r="117" ht="19.5" customHeight="1">
      <c r="R117" s="275"/>
    </row>
    <row r="118" ht="19.5" customHeight="1">
      <c r="R118" s="274"/>
    </row>
    <row r="119" ht="19.5" customHeight="1">
      <c r="R119" s="275"/>
    </row>
    <row r="120" ht="19.5" customHeight="1">
      <c r="R120" s="275"/>
    </row>
    <row r="121" ht="19.5" customHeight="1">
      <c r="R121" s="275"/>
    </row>
    <row r="122" ht="19.5" customHeight="1">
      <c r="R122" s="275"/>
    </row>
    <row r="123" ht="19.5" customHeight="1">
      <c r="R123" s="275"/>
    </row>
    <row r="124" spans="14:18" ht="19.5" customHeight="1">
      <c r="N124" s="164"/>
      <c r="O124" s="162"/>
      <c r="P124" s="162"/>
      <c r="Q124" s="162"/>
      <c r="R124" s="163"/>
    </row>
    <row r="125" spans="14:18" ht="19.5" customHeight="1">
      <c r="N125" s="164"/>
      <c r="O125" s="162"/>
      <c r="P125" s="162"/>
      <c r="Q125" s="162"/>
      <c r="R125" s="270"/>
    </row>
    <row r="126" spans="14:18" ht="19.5" customHeight="1">
      <c r="N126" s="164"/>
      <c r="O126" s="162"/>
      <c r="P126" s="162"/>
      <c r="Q126" s="162"/>
      <c r="R126" s="271"/>
    </row>
    <row r="127" spans="14:18" ht="19.5" customHeight="1">
      <c r="N127" s="164"/>
      <c r="O127" s="162"/>
      <c r="P127" s="162"/>
      <c r="Q127" s="162"/>
      <c r="R127" s="271"/>
    </row>
    <row r="128" spans="14:18" ht="19.5" customHeight="1">
      <c r="N128" s="164"/>
      <c r="O128" s="162"/>
      <c r="P128" s="162"/>
      <c r="Q128" s="162"/>
      <c r="R128" s="271"/>
    </row>
    <row r="129" spans="14:18" ht="19.5" customHeight="1">
      <c r="N129" s="164"/>
      <c r="O129" s="162"/>
      <c r="P129" s="162"/>
      <c r="Q129" s="162"/>
      <c r="R129" s="272"/>
    </row>
    <row r="130" spans="14:18" ht="19.5" customHeight="1">
      <c r="N130" s="164"/>
      <c r="O130" s="162"/>
      <c r="P130" s="162"/>
      <c r="Q130" s="162"/>
      <c r="R130" s="271"/>
    </row>
    <row r="131" spans="14:18" ht="19.5" customHeight="1">
      <c r="N131" s="164"/>
      <c r="O131" s="162"/>
      <c r="P131" s="162"/>
      <c r="Q131" s="162"/>
      <c r="R131" s="273"/>
    </row>
    <row r="132" spans="14:18" ht="19.5" customHeight="1">
      <c r="N132" s="164"/>
      <c r="O132" s="162"/>
      <c r="P132" s="162"/>
      <c r="Q132" s="162"/>
      <c r="R132" s="274"/>
    </row>
    <row r="133" spans="14:18" ht="19.5" customHeight="1">
      <c r="N133" s="164"/>
      <c r="O133" s="162"/>
      <c r="P133" s="162"/>
      <c r="Q133" s="162"/>
      <c r="R133" s="275"/>
    </row>
    <row r="134" spans="14:18" ht="19.5" customHeight="1">
      <c r="N134" s="164"/>
      <c r="O134" s="162"/>
      <c r="P134" s="162"/>
      <c r="Q134" s="162"/>
      <c r="R134" s="270"/>
    </row>
    <row r="135" spans="14:18" ht="19.5" customHeight="1">
      <c r="N135" s="164"/>
      <c r="O135" s="162"/>
      <c r="P135" s="162"/>
      <c r="Q135" s="162"/>
      <c r="R135" s="271"/>
    </row>
    <row r="136" spans="14:18" ht="19.5" customHeight="1">
      <c r="N136" s="164"/>
      <c r="O136" s="162"/>
      <c r="P136" s="162"/>
      <c r="Q136" s="162"/>
      <c r="R136" s="271"/>
    </row>
    <row r="137" spans="14:18" ht="19.5" customHeight="1">
      <c r="N137" s="164"/>
      <c r="O137" s="162"/>
      <c r="P137" s="162"/>
      <c r="Q137" s="162"/>
      <c r="R137" s="163"/>
    </row>
    <row r="138" spans="14:18" ht="19.5" customHeight="1">
      <c r="N138" s="164"/>
      <c r="O138" s="162"/>
      <c r="P138" s="162"/>
      <c r="Q138" s="162"/>
      <c r="R138" s="270"/>
    </row>
    <row r="139" spans="14:18" ht="19.5" customHeight="1">
      <c r="N139" s="164"/>
      <c r="O139" s="162"/>
      <c r="P139" s="162"/>
      <c r="Q139" s="162"/>
      <c r="R139" s="271"/>
    </row>
    <row r="140" spans="14:18" ht="19.5" customHeight="1">
      <c r="N140" s="164"/>
      <c r="O140" s="162"/>
      <c r="P140" s="162"/>
      <c r="Q140" s="162"/>
      <c r="R140" s="163"/>
    </row>
    <row r="141" spans="14:18" ht="19.5" customHeight="1">
      <c r="N141" s="164"/>
      <c r="O141" s="162"/>
      <c r="P141" s="162"/>
      <c r="Q141" s="162"/>
      <c r="R141" s="270"/>
    </row>
    <row r="142" spans="14:18" ht="19.5" customHeight="1">
      <c r="N142" s="164"/>
      <c r="O142" s="162"/>
      <c r="P142" s="162"/>
      <c r="Q142" s="162"/>
      <c r="R142" s="271"/>
    </row>
    <row r="143" spans="14:18" ht="19.5" customHeight="1">
      <c r="N143" s="164"/>
      <c r="O143" s="162"/>
      <c r="P143" s="162"/>
      <c r="Q143" s="162"/>
      <c r="R143" s="271"/>
    </row>
    <row r="144" spans="14:18" ht="12.75">
      <c r="N144" s="164"/>
      <c r="O144" s="162"/>
      <c r="P144" s="162"/>
      <c r="Q144" s="162"/>
      <c r="R144" s="271"/>
    </row>
    <row r="145" spans="14:18" ht="12.75">
      <c r="N145" s="164"/>
      <c r="O145" s="162"/>
      <c r="P145" s="162"/>
      <c r="Q145" s="162"/>
      <c r="R145" s="272"/>
    </row>
    <row r="146" spans="14:18" ht="12.75">
      <c r="N146" s="164"/>
      <c r="O146" s="162"/>
      <c r="P146" s="162"/>
      <c r="Q146" s="162"/>
      <c r="R146" s="271"/>
    </row>
    <row r="147" spans="14:18" ht="12.75">
      <c r="N147" s="164"/>
      <c r="O147" s="162"/>
      <c r="P147" s="162"/>
      <c r="Q147" s="162"/>
      <c r="R147" s="273"/>
    </row>
    <row r="148" spans="14:18" ht="12.75">
      <c r="N148" s="164"/>
      <c r="O148" s="162"/>
      <c r="P148" s="162"/>
      <c r="Q148" s="162"/>
      <c r="R148" s="274"/>
    </row>
    <row r="149" spans="14:18" ht="12.75">
      <c r="N149" s="164"/>
      <c r="O149" s="162"/>
      <c r="P149" s="162"/>
      <c r="Q149" s="162"/>
      <c r="R149" s="164"/>
    </row>
    <row r="150" ht="12.75">
      <c r="R150" s="164"/>
    </row>
    <row r="151" ht="12.75">
      <c r="R151" s="164"/>
    </row>
    <row r="152" ht="12.75">
      <c r="R152" s="164"/>
    </row>
    <row r="153" ht="12.75">
      <c r="R153" s="164"/>
    </row>
    <row r="154" ht="12.75">
      <c r="R154" s="164"/>
    </row>
    <row r="155" ht="12.75">
      <c r="R155" s="164"/>
    </row>
    <row r="156" ht="12.75">
      <c r="R156" s="164"/>
    </row>
    <row r="157" ht="12.75">
      <c r="R157" s="164"/>
    </row>
    <row r="158" ht="12.75">
      <c r="R158" s="164"/>
    </row>
    <row r="159" ht="12.75">
      <c r="R159" s="164"/>
    </row>
    <row r="160" ht="12.75">
      <c r="R160" s="164"/>
    </row>
    <row r="161" ht="12.75">
      <c r="R161" s="164"/>
    </row>
    <row r="162" ht="12.75">
      <c r="R162" s="164"/>
    </row>
    <row r="163" ht="12.75">
      <c r="R163" s="164"/>
    </row>
    <row r="164" ht="12.75">
      <c r="R164" s="164"/>
    </row>
    <row r="165" ht="12.75">
      <c r="R165" s="164"/>
    </row>
    <row r="166" ht="12.75">
      <c r="R166" s="164"/>
    </row>
    <row r="167" ht="12.75">
      <c r="R167" s="164"/>
    </row>
    <row r="168" ht="12.75">
      <c r="R168" s="164"/>
    </row>
  </sheetData>
  <sheetProtection/>
  <mergeCells count="41">
    <mergeCell ref="A40:K40"/>
    <mergeCell ref="A27:N27"/>
    <mergeCell ref="A28:N28"/>
    <mergeCell ref="A29:N29"/>
    <mergeCell ref="A38:K38"/>
    <mergeCell ref="P38:Q38"/>
    <mergeCell ref="A39:K39"/>
    <mergeCell ref="P39:Q39"/>
    <mergeCell ref="AW7:AX8"/>
    <mergeCell ref="AZ7:BA8"/>
    <mergeCell ref="O8:O9"/>
    <mergeCell ref="P8:P9"/>
    <mergeCell ref="Q8:Q9"/>
    <mergeCell ref="R8:R9"/>
    <mergeCell ref="AK7:AL8"/>
    <mergeCell ref="AN7:AN9"/>
    <mergeCell ref="AO7:AO9"/>
    <mergeCell ref="AP7:AP9"/>
    <mergeCell ref="AQ7:AR8"/>
    <mergeCell ref="AT7:AU8"/>
    <mergeCell ref="AA7:AA9"/>
    <mergeCell ref="AB7:AC8"/>
    <mergeCell ref="AE7:AF8"/>
    <mergeCell ref="AH7:AH9"/>
    <mergeCell ref="AI7:AI9"/>
    <mergeCell ref="AJ7:AJ9"/>
    <mergeCell ref="S7:S9"/>
    <mergeCell ref="T7:T9"/>
    <mergeCell ref="U7:U9"/>
    <mergeCell ref="V7:W8"/>
    <mergeCell ref="Y7:Y9"/>
    <mergeCell ref="Z7:Z9"/>
    <mergeCell ref="A1:Q1"/>
    <mergeCell ref="A2:Q2"/>
    <mergeCell ref="A3:Q3"/>
    <mergeCell ref="A6:Q6"/>
    <mergeCell ref="A7:D8"/>
    <mergeCell ref="E7:H8"/>
    <mergeCell ref="I7:I9"/>
    <mergeCell ref="J7:M8"/>
    <mergeCell ref="P7:Q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92"/>
  <sheetViews>
    <sheetView tabSelected="1" zoomScalePageLayoutView="0" workbookViewId="0" topLeftCell="A40">
      <selection activeCell="R51" sqref="R51"/>
    </sheetView>
  </sheetViews>
  <sheetFormatPr defaultColWidth="9.140625" defaultRowHeight="12.75"/>
  <cols>
    <col min="1" max="13" width="3.7109375" style="154" customWidth="1"/>
    <col min="14" max="14" width="36.8515625" style="154" customWidth="1"/>
    <col min="15" max="15" width="14.140625" style="153" hidden="1" customWidth="1"/>
    <col min="16" max="17" width="15.28125" style="153" hidden="1" customWidth="1"/>
    <col min="18" max="18" width="13.8515625" style="154" customWidth="1"/>
    <col min="19" max="19" width="14.7109375" style="154" hidden="1" customWidth="1"/>
    <col min="20" max="20" width="14.421875" style="154" hidden="1" customWidth="1"/>
    <col min="21" max="21" width="13.140625" style="154" hidden="1" customWidth="1"/>
    <col min="22" max="22" width="11.57421875" style="154" customWidth="1"/>
    <col min="23" max="23" width="0.13671875" style="154" customWidth="1"/>
    <col min="24" max="24" width="3.421875" style="154" customWidth="1"/>
    <col min="25" max="25" width="13.7109375" style="154" hidden="1" customWidth="1"/>
    <col min="26" max="26" width="14.00390625" style="154" hidden="1" customWidth="1"/>
    <col min="27" max="27" width="14.140625" style="154" hidden="1" customWidth="1"/>
    <col min="28" max="28" width="12.57421875" style="154" customWidth="1"/>
    <col min="29" max="29" width="5.28125" style="154" hidden="1" customWidth="1"/>
    <col min="30" max="30" width="2.421875" style="154" customWidth="1"/>
    <col min="31" max="31" width="13.7109375" style="154" customWidth="1"/>
    <col min="32" max="32" width="0.2890625" style="154" customWidth="1"/>
    <col min="33" max="33" width="3.8515625" style="154" customWidth="1"/>
    <col min="34" max="34" width="13.00390625" style="154" hidden="1" customWidth="1"/>
    <col min="35" max="35" width="15.00390625" style="154" hidden="1" customWidth="1"/>
    <col min="36" max="36" width="12.7109375" style="154" hidden="1" customWidth="1"/>
    <col min="37" max="37" width="13.8515625" style="154" customWidth="1"/>
    <col min="38" max="38" width="5.00390625" style="154" hidden="1" customWidth="1"/>
    <col min="39" max="39" width="5.00390625" style="154" customWidth="1"/>
    <col min="40" max="40" width="13.28125" style="154" hidden="1" customWidth="1"/>
    <col min="41" max="41" width="12.7109375" style="154" hidden="1" customWidth="1"/>
    <col min="42" max="42" width="15.00390625" style="154" hidden="1" customWidth="1"/>
    <col min="43" max="43" width="11.421875" style="154" customWidth="1"/>
    <col min="44" max="44" width="5.8515625" style="154" hidden="1" customWidth="1"/>
    <col min="45" max="45" width="3.57421875" style="154" customWidth="1"/>
    <col min="46" max="46" width="12.8515625" style="154" customWidth="1"/>
    <col min="47" max="47" width="6.00390625" style="154" hidden="1" customWidth="1"/>
    <col min="48" max="48" width="3.00390625" style="154" customWidth="1"/>
    <col min="49" max="49" width="12.8515625" style="154" customWidth="1"/>
    <col min="50" max="50" width="7.28125" style="154" customWidth="1"/>
    <col min="51" max="51" width="4.00390625" style="154" customWidth="1"/>
    <col min="52" max="52" width="13.57421875" style="154" hidden="1" customWidth="1"/>
    <col min="53" max="53" width="11.8515625" style="154" hidden="1" customWidth="1"/>
    <col min="54" max="54" width="15.140625" style="154" hidden="1" customWidth="1"/>
    <col min="55" max="55" width="0" style="154" hidden="1" customWidth="1"/>
    <col min="56" max="16384" width="9.140625" style="154" customWidth="1"/>
  </cols>
  <sheetData>
    <row r="1" spans="1:17" s="186" customFormat="1" ht="18.75" customHeight="1">
      <c r="A1" s="372" t="s">
        <v>89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7" s="186" customFormat="1" ht="18.75" customHeight="1">
      <c r="A2" s="372" t="s">
        <v>160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17" s="186" customFormat="1" ht="18.75" customHeight="1">
      <c r="A3" s="373" t="s">
        <v>90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</row>
    <row r="4" spans="1:17" s="155" customFormat="1" ht="12.75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87"/>
      <c r="P4" s="187"/>
      <c r="Q4" s="187"/>
    </row>
    <row r="5" spans="1:49" ht="31.5" customHeight="1" hidden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88"/>
      <c r="P5" s="188"/>
      <c r="Q5" s="54"/>
      <c r="AU5" s="164"/>
      <c r="AV5" s="163"/>
      <c r="AW5" s="164"/>
    </row>
    <row r="6" spans="1:48" s="157" customFormat="1" ht="15.75" customHeight="1" thickBot="1">
      <c r="A6" s="313" t="s">
        <v>59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5"/>
      <c r="AU6" s="310"/>
      <c r="AV6" s="309"/>
    </row>
    <row r="7" spans="1:53" ht="41.25" customHeight="1" thickBot="1">
      <c r="A7" s="316" t="s">
        <v>91</v>
      </c>
      <c r="B7" s="374"/>
      <c r="C7" s="374"/>
      <c r="D7" s="375"/>
      <c r="E7" s="316" t="s">
        <v>92</v>
      </c>
      <c r="F7" s="374"/>
      <c r="G7" s="374"/>
      <c r="H7" s="375"/>
      <c r="I7" s="331" t="s">
        <v>53</v>
      </c>
      <c r="J7" s="316" t="s">
        <v>88</v>
      </c>
      <c r="K7" s="374"/>
      <c r="L7" s="374"/>
      <c r="M7" s="375"/>
      <c r="N7" s="113" t="s">
        <v>1</v>
      </c>
      <c r="O7" s="64" t="s">
        <v>58</v>
      </c>
      <c r="P7" s="343" t="s">
        <v>62</v>
      </c>
      <c r="Q7" s="344"/>
      <c r="R7" s="64" t="s">
        <v>146</v>
      </c>
      <c r="S7" s="349" t="s">
        <v>33</v>
      </c>
      <c r="T7" s="349" t="s">
        <v>34</v>
      </c>
      <c r="U7" s="352" t="s">
        <v>35</v>
      </c>
      <c r="V7" s="337" t="s">
        <v>46</v>
      </c>
      <c r="W7" s="355"/>
      <c r="X7" s="156"/>
      <c r="Y7" s="349" t="s">
        <v>36</v>
      </c>
      <c r="Z7" s="349" t="s">
        <v>37</v>
      </c>
      <c r="AA7" s="352" t="s">
        <v>38</v>
      </c>
      <c r="AB7" s="337" t="s">
        <v>47</v>
      </c>
      <c r="AC7" s="355"/>
      <c r="AD7" s="156"/>
      <c r="AE7" s="337" t="s">
        <v>50</v>
      </c>
      <c r="AF7" s="355"/>
      <c r="AG7" s="156"/>
      <c r="AH7" s="349" t="s">
        <v>39</v>
      </c>
      <c r="AI7" s="349" t="s">
        <v>40</v>
      </c>
      <c r="AJ7" s="352" t="s">
        <v>41</v>
      </c>
      <c r="AK7" s="337" t="s">
        <v>48</v>
      </c>
      <c r="AL7" s="355"/>
      <c r="AM7" s="156"/>
      <c r="AN7" s="349" t="s">
        <v>42</v>
      </c>
      <c r="AO7" s="349" t="s">
        <v>43</v>
      </c>
      <c r="AP7" s="352" t="s">
        <v>44</v>
      </c>
      <c r="AQ7" s="337" t="s">
        <v>49</v>
      </c>
      <c r="AR7" s="355"/>
      <c r="AS7" s="156"/>
      <c r="AT7" s="337" t="s">
        <v>51</v>
      </c>
      <c r="AU7" s="355"/>
      <c r="AV7" s="191"/>
      <c r="AW7" s="337" t="s">
        <v>13</v>
      </c>
      <c r="AX7" s="355"/>
      <c r="AY7" s="156"/>
      <c r="AZ7" s="337" t="s">
        <v>60</v>
      </c>
      <c r="BA7" s="355"/>
    </row>
    <row r="8" spans="1:53" ht="33.75" customHeight="1" thickBot="1">
      <c r="A8" s="376"/>
      <c r="B8" s="377"/>
      <c r="C8" s="377"/>
      <c r="D8" s="378"/>
      <c r="E8" s="379"/>
      <c r="F8" s="380"/>
      <c r="G8" s="380"/>
      <c r="H8" s="381"/>
      <c r="I8" s="341"/>
      <c r="J8" s="376"/>
      <c r="K8" s="377"/>
      <c r="L8" s="377"/>
      <c r="M8" s="378"/>
      <c r="N8" s="114"/>
      <c r="O8" s="325" t="s">
        <v>75</v>
      </c>
      <c r="P8" s="325" t="s">
        <v>77</v>
      </c>
      <c r="Q8" s="325" t="s">
        <v>147</v>
      </c>
      <c r="R8" s="325" t="s">
        <v>75</v>
      </c>
      <c r="S8" s="350"/>
      <c r="T8" s="350"/>
      <c r="U8" s="353"/>
      <c r="V8" s="356"/>
      <c r="W8" s="357"/>
      <c r="X8" s="156"/>
      <c r="Y8" s="350"/>
      <c r="Z8" s="350"/>
      <c r="AA8" s="353"/>
      <c r="AB8" s="358"/>
      <c r="AC8" s="357"/>
      <c r="AD8" s="156"/>
      <c r="AE8" s="360"/>
      <c r="AF8" s="361"/>
      <c r="AG8" s="156"/>
      <c r="AH8" s="350"/>
      <c r="AI8" s="350"/>
      <c r="AJ8" s="353"/>
      <c r="AK8" s="360"/>
      <c r="AL8" s="361"/>
      <c r="AM8" s="156"/>
      <c r="AN8" s="350"/>
      <c r="AO8" s="350"/>
      <c r="AP8" s="353"/>
      <c r="AQ8" s="358"/>
      <c r="AR8" s="357"/>
      <c r="AS8" s="156"/>
      <c r="AT8" s="360"/>
      <c r="AU8" s="361"/>
      <c r="AV8" s="244"/>
      <c r="AW8" s="358"/>
      <c r="AX8" s="357"/>
      <c r="AY8" s="156"/>
      <c r="AZ8" s="356"/>
      <c r="BA8" s="357"/>
    </row>
    <row r="9" spans="1:53" s="157" customFormat="1" ht="19.5" customHeight="1" thickBot="1">
      <c r="A9" s="87" t="s">
        <v>2</v>
      </c>
      <c r="B9" s="89" t="s">
        <v>3</v>
      </c>
      <c r="C9" s="89" t="s">
        <v>4</v>
      </c>
      <c r="D9" s="88" t="s">
        <v>5</v>
      </c>
      <c r="E9" s="90" t="s">
        <v>2</v>
      </c>
      <c r="F9" s="91" t="s">
        <v>3</v>
      </c>
      <c r="G9" s="92" t="s">
        <v>4</v>
      </c>
      <c r="H9" s="93" t="s">
        <v>5</v>
      </c>
      <c r="I9" s="342"/>
      <c r="J9" s="87" t="s">
        <v>2</v>
      </c>
      <c r="K9" s="89" t="s">
        <v>3</v>
      </c>
      <c r="L9" s="89" t="s">
        <v>4</v>
      </c>
      <c r="M9" s="88" t="s">
        <v>5</v>
      </c>
      <c r="N9" s="115"/>
      <c r="O9" s="359"/>
      <c r="P9" s="359"/>
      <c r="Q9" s="359"/>
      <c r="R9" s="359"/>
      <c r="S9" s="351"/>
      <c r="T9" s="351"/>
      <c r="U9" s="354"/>
      <c r="V9" s="269" t="s">
        <v>45</v>
      </c>
      <c r="W9" s="239" t="s">
        <v>56</v>
      </c>
      <c r="X9" s="156"/>
      <c r="Y9" s="351"/>
      <c r="Z9" s="351"/>
      <c r="AA9" s="354"/>
      <c r="AB9" s="51" t="s">
        <v>45</v>
      </c>
      <c r="AC9" s="239" t="s">
        <v>56</v>
      </c>
      <c r="AD9" s="156"/>
      <c r="AE9" s="51" t="s">
        <v>45</v>
      </c>
      <c r="AF9" s="239" t="s">
        <v>56</v>
      </c>
      <c r="AG9" s="156"/>
      <c r="AH9" s="350"/>
      <c r="AI9" s="350"/>
      <c r="AJ9" s="353"/>
      <c r="AK9" s="51" t="s">
        <v>45</v>
      </c>
      <c r="AL9" s="239" t="s">
        <v>56</v>
      </c>
      <c r="AM9" s="156"/>
      <c r="AN9" s="351"/>
      <c r="AO9" s="351"/>
      <c r="AP9" s="353"/>
      <c r="AQ9" s="51" t="s">
        <v>45</v>
      </c>
      <c r="AR9" s="239" t="s">
        <v>56</v>
      </c>
      <c r="AS9" s="156"/>
      <c r="AT9" s="51" t="s">
        <v>45</v>
      </c>
      <c r="AU9" s="239" t="s">
        <v>56</v>
      </c>
      <c r="AV9" s="246"/>
      <c r="AW9" s="51" t="s">
        <v>45</v>
      </c>
      <c r="AX9" s="239" t="s">
        <v>56</v>
      </c>
      <c r="AY9" s="156"/>
      <c r="AZ9" s="269" t="s">
        <v>45</v>
      </c>
      <c r="BA9" s="239" t="s">
        <v>56</v>
      </c>
    </row>
    <row r="10" spans="1:55" s="9" customFormat="1" ht="28.5" customHeight="1">
      <c r="A10" s="31">
        <v>38</v>
      </c>
      <c r="B10" s="32"/>
      <c r="C10" s="32"/>
      <c r="D10" s="33"/>
      <c r="E10" s="34"/>
      <c r="F10" s="32"/>
      <c r="G10" s="35"/>
      <c r="H10" s="36"/>
      <c r="I10" s="37"/>
      <c r="J10" s="34"/>
      <c r="K10" s="32"/>
      <c r="L10" s="32"/>
      <c r="M10" s="33"/>
      <c r="N10" s="38" t="s">
        <v>6</v>
      </c>
      <c r="O10" s="189" t="e">
        <f aca="true" t="shared" si="0" ref="O10:X12">O11</f>
        <v>#REF!</v>
      </c>
      <c r="P10" s="189" t="e">
        <f t="shared" si="0"/>
        <v>#REF!</v>
      </c>
      <c r="Q10" s="189" t="e">
        <f t="shared" si="0"/>
        <v>#REF!</v>
      </c>
      <c r="R10" s="189">
        <f t="shared" si="0"/>
        <v>1500000</v>
      </c>
      <c r="S10" s="189">
        <f t="shared" si="0"/>
        <v>0</v>
      </c>
      <c r="T10" s="189">
        <f t="shared" si="0"/>
        <v>0</v>
      </c>
      <c r="U10" s="189">
        <f t="shared" si="0"/>
        <v>50000</v>
      </c>
      <c r="V10" s="189">
        <f>S10+T10+U10</f>
        <v>50000</v>
      </c>
      <c r="W10" s="41">
        <f>V10/(R10/100)</f>
        <v>3.3333333333333335</v>
      </c>
      <c r="X10" s="156"/>
      <c r="Y10" s="189">
        <f aca="true" t="shared" si="1" ref="Y10:AG12">Y11</f>
        <v>1450000</v>
      </c>
      <c r="Z10" s="189">
        <f t="shared" si="1"/>
        <v>0</v>
      </c>
      <c r="AA10" s="189">
        <f t="shared" si="1"/>
        <v>0</v>
      </c>
      <c r="AB10" s="41">
        <f>Y10+Z10+AA10</f>
        <v>1450000</v>
      </c>
      <c r="AC10" s="240">
        <f aca="true" t="shared" si="2" ref="AC10:AC23">AB10/(R10/100)</f>
        <v>96.66666666666667</v>
      </c>
      <c r="AD10" s="156"/>
      <c r="AE10" s="41">
        <f>V10+AB10</f>
        <v>1500000</v>
      </c>
      <c r="AF10" s="240">
        <f aca="true" t="shared" si="3" ref="AF10:AF23">AE10/(R10/100)</f>
        <v>100</v>
      </c>
      <c r="AG10" s="156"/>
      <c r="AH10" s="189">
        <f aca="true" t="shared" si="4" ref="AH10:AM12">AH11</f>
        <v>0</v>
      </c>
      <c r="AI10" s="189">
        <f t="shared" si="4"/>
        <v>0</v>
      </c>
      <c r="AJ10" s="189">
        <f t="shared" si="4"/>
        <v>0</v>
      </c>
      <c r="AK10" s="41">
        <f>AH10+AI10+AJ10</f>
        <v>0</v>
      </c>
      <c r="AL10" s="240">
        <f aca="true" t="shared" si="5" ref="AL10:AL23">AK10/(R10/100)</f>
        <v>0</v>
      </c>
      <c r="AM10" s="156"/>
      <c r="AN10" s="189">
        <f aca="true" t="shared" si="6" ref="AN10:AX12">AN11</f>
        <v>0</v>
      </c>
      <c r="AO10" s="189">
        <f t="shared" si="6"/>
        <v>0</v>
      </c>
      <c r="AP10" s="189">
        <f t="shared" si="6"/>
        <v>0</v>
      </c>
      <c r="AQ10" s="41">
        <f>AN10+AO10+AP10</f>
        <v>0</v>
      </c>
      <c r="AR10" s="240">
        <f aca="true" t="shared" si="7" ref="AR10:AR23">AQ10/(R10/100)</f>
        <v>0</v>
      </c>
      <c r="AS10" s="156"/>
      <c r="AT10" s="189">
        <f>AK10+AQ10</f>
        <v>0</v>
      </c>
      <c r="AU10" s="189">
        <f aca="true" t="shared" si="8" ref="AU10:AU49">AT10/(R10/100)</f>
        <v>0</v>
      </c>
      <c r="AV10" s="242"/>
      <c r="AW10" s="41">
        <f>AE10+AT10</f>
        <v>1500000</v>
      </c>
      <c r="AX10" s="240">
        <f aca="true" t="shared" si="9" ref="AX10:AX23">AW10/(R10/100)</f>
        <v>100</v>
      </c>
      <c r="AY10" s="156"/>
      <c r="AZ10" s="41">
        <f>R10-AW10</f>
        <v>0</v>
      </c>
      <c r="BA10" s="240">
        <f>AW10/(R10/100)</f>
        <v>100</v>
      </c>
      <c r="BB10" s="41">
        <f>AW10-AZ10</f>
        <v>1500000</v>
      </c>
      <c r="BC10" s="240"/>
    </row>
    <row r="11" spans="1:55" s="9" customFormat="1" ht="28.5" customHeight="1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39" t="s">
        <v>7</v>
      </c>
      <c r="O11" s="190" t="e">
        <f t="shared" si="0"/>
        <v>#REF!</v>
      </c>
      <c r="P11" s="190" t="e">
        <f t="shared" si="0"/>
        <v>#REF!</v>
      </c>
      <c r="Q11" s="190" t="e">
        <f t="shared" si="0"/>
        <v>#REF!</v>
      </c>
      <c r="R11" s="190">
        <f t="shared" si="0"/>
        <v>1500000</v>
      </c>
      <c r="S11" s="190">
        <f t="shared" si="0"/>
        <v>0</v>
      </c>
      <c r="T11" s="190">
        <f t="shared" si="0"/>
        <v>0</v>
      </c>
      <c r="U11" s="190">
        <f t="shared" si="0"/>
        <v>50000</v>
      </c>
      <c r="V11" s="190">
        <f aca="true" t="shared" si="10" ref="V11:V49">S11+T11+U11</f>
        <v>50000</v>
      </c>
      <c r="W11" s="47">
        <f aca="true" t="shared" si="11" ref="W11:W49">V11/(R11/100)</f>
        <v>3.3333333333333335</v>
      </c>
      <c r="X11" s="156"/>
      <c r="Y11" s="190">
        <f t="shared" si="1"/>
        <v>1450000</v>
      </c>
      <c r="Z11" s="190">
        <f t="shared" si="1"/>
        <v>0</v>
      </c>
      <c r="AA11" s="190">
        <f t="shared" si="1"/>
        <v>0</v>
      </c>
      <c r="AB11" s="47">
        <f aca="true" t="shared" si="12" ref="AB11:AB49">Y11+Z11+AA11</f>
        <v>1450000</v>
      </c>
      <c r="AC11" s="241">
        <f t="shared" si="2"/>
        <v>96.66666666666667</v>
      </c>
      <c r="AD11" s="156"/>
      <c r="AE11" s="47">
        <f aca="true" t="shared" si="13" ref="AE11:AE49">V11+AB11</f>
        <v>1500000</v>
      </c>
      <c r="AF11" s="241">
        <f t="shared" si="3"/>
        <v>100</v>
      </c>
      <c r="AG11" s="156"/>
      <c r="AH11" s="190">
        <f t="shared" si="4"/>
        <v>0</v>
      </c>
      <c r="AI11" s="190">
        <f t="shared" si="4"/>
        <v>0</v>
      </c>
      <c r="AJ11" s="190">
        <f t="shared" si="4"/>
        <v>0</v>
      </c>
      <c r="AK11" s="47">
        <f aca="true" t="shared" si="14" ref="AK11:AK49">AH11+AI11+AJ11</f>
        <v>0</v>
      </c>
      <c r="AL11" s="241">
        <f t="shared" si="5"/>
        <v>0</v>
      </c>
      <c r="AM11" s="156"/>
      <c r="AN11" s="190">
        <f t="shared" si="6"/>
        <v>0</v>
      </c>
      <c r="AO11" s="190">
        <f t="shared" si="6"/>
        <v>0</v>
      </c>
      <c r="AP11" s="190">
        <f t="shared" si="6"/>
        <v>0</v>
      </c>
      <c r="AQ11" s="47">
        <f aca="true" t="shared" si="15" ref="AQ11:AQ49">AN11+AO11+AP11</f>
        <v>0</v>
      </c>
      <c r="AR11" s="241">
        <f t="shared" si="7"/>
        <v>0</v>
      </c>
      <c r="AS11" s="156"/>
      <c r="AT11" s="190">
        <f aca="true" t="shared" si="16" ref="AT11:AT49">AK11+AQ11</f>
        <v>0</v>
      </c>
      <c r="AU11" s="190">
        <f t="shared" si="8"/>
        <v>0</v>
      </c>
      <c r="AV11" s="242"/>
      <c r="AW11" s="47">
        <f aca="true" t="shared" si="17" ref="AW11:AW49">AE11+AT11</f>
        <v>1500000</v>
      </c>
      <c r="AX11" s="241">
        <f t="shared" si="9"/>
        <v>100</v>
      </c>
      <c r="AY11" s="156"/>
      <c r="AZ11" s="47">
        <f aca="true" t="shared" si="18" ref="AZ11:AZ49">R11-AW11</f>
        <v>0</v>
      </c>
      <c r="BA11" s="241">
        <f aca="true" t="shared" si="19" ref="BA11:BA49">AW11/(R11/100)</f>
        <v>100</v>
      </c>
      <c r="BB11" s="47">
        <f aca="true" t="shared" si="20" ref="BB11:BB49">AW11-AZ11</f>
        <v>1500000</v>
      </c>
      <c r="BC11" s="241"/>
    </row>
    <row r="12" spans="1:55" s="9" customFormat="1" ht="28.5" customHeight="1">
      <c r="A12" s="12"/>
      <c r="B12" s="3"/>
      <c r="C12" s="13" t="s">
        <v>29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0" t="s">
        <v>63</v>
      </c>
      <c r="O12" s="191" t="e">
        <f>O13+#REF!+#REF!+#REF!+#REF!</f>
        <v>#REF!</v>
      </c>
      <c r="P12" s="191" t="e">
        <f>P13+#REF!+#REF!+#REF!+#REF!</f>
        <v>#REF!</v>
      </c>
      <c r="Q12" s="191" t="e">
        <f>Q13+#REF!+#REF!+#REF!+#REF!</f>
        <v>#REF!</v>
      </c>
      <c r="R12" s="191">
        <f>R13</f>
        <v>1500000</v>
      </c>
      <c r="S12" s="191">
        <f t="shared" si="0"/>
        <v>0</v>
      </c>
      <c r="T12" s="191">
        <f t="shared" si="0"/>
        <v>0</v>
      </c>
      <c r="U12" s="191">
        <f t="shared" si="0"/>
        <v>50000</v>
      </c>
      <c r="V12" s="191">
        <f t="shared" si="0"/>
        <v>50000</v>
      </c>
      <c r="W12" s="191">
        <f t="shared" si="0"/>
        <v>3.3333333333333335</v>
      </c>
      <c r="X12" s="191">
        <f t="shared" si="0"/>
        <v>0</v>
      </c>
      <c r="Y12" s="191">
        <f t="shared" si="1"/>
        <v>1450000</v>
      </c>
      <c r="Z12" s="191">
        <f t="shared" si="1"/>
        <v>0</v>
      </c>
      <c r="AA12" s="191">
        <f t="shared" si="1"/>
        <v>0</v>
      </c>
      <c r="AB12" s="191">
        <f t="shared" si="1"/>
        <v>1450000</v>
      </c>
      <c r="AC12" s="191">
        <f t="shared" si="1"/>
        <v>96.66666666666667</v>
      </c>
      <c r="AD12" s="191">
        <f t="shared" si="1"/>
        <v>0</v>
      </c>
      <c r="AE12" s="191">
        <f t="shared" si="1"/>
        <v>1500000</v>
      </c>
      <c r="AF12" s="191">
        <f t="shared" si="1"/>
        <v>100</v>
      </c>
      <c r="AG12" s="191">
        <f t="shared" si="1"/>
        <v>0</v>
      </c>
      <c r="AH12" s="191">
        <f t="shared" si="4"/>
        <v>0</v>
      </c>
      <c r="AI12" s="191">
        <f t="shared" si="4"/>
        <v>0</v>
      </c>
      <c r="AJ12" s="191">
        <f t="shared" si="4"/>
        <v>0</v>
      </c>
      <c r="AK12" s="191">
        <f t="shared" si="4"/>
        <v>0</v>
      </c>
      <c r="AL12" s="191">
        <f t="shared" si="4"/>
        <v>0</v>
      </c>
      <c r="AM12" s="191">
        <f t="shared" si="4"/>
        <v>0</v>
      </c>
      <c r="AN12" s="191">
        <f t="shared" si="6"/>
        <v>0</v>
      </c>
      <c r="AO12" s="191">
        <f t="shared" si="6"/>
        <v>0</v>
      </c>
      <c r="AP12" s="191">
        <f t="shared" si="6"/>
        <v>0</v>
      </c>
      <c r="AQ12" s="191">
        <f t="shared" si="6"/>
        <v>0</v>
      </c>
      <c r="AR12" s="191">
        <f t="shared" si="6"/>
        <v>0</v>
      </c>
      <c r="AS12" s="191">
        <f t="shared" si="6"/>
        <v>0</v>
      </c>
      <c r="AT12" s="191">
        <f t="shared" si="6"/>
        <v>0</v>
      </c>
      <c r="AU12" s="191">
        <f t="shared" si="6"/>
        <v>0</v>
      </c>
      <c r="AV12" s="191">
        <f t="shared" si="6"/>
        <v>0</v>
      </c>
      <c r="AW12" s="191">
        <f t="shared" si="6"/>
        <v>1500000</v>
      </c>
      <c r="AX12" s="191">
        <f t="shared" si="6"/>
        <v>100</v>
      </c>
      <c r="AY12" s="156"/>
      <c r="AZ12" s="43">
        <f t="shared" si="18"/>
        <v>0</v>
      </c>
      <c r="BA12" s="243">
        <f t="shared" si="19"/>
        <v>100</v>
      </c>
      <c r="BB12" s="43">
        <f t="shared" si="20"/>
        <v>1500000</v>
      </c>
      <c r="BC12" s="243"/>
    </row>
    <row r="13" spans="1:55" s="9" customFormat="1" ht="22.5" customHeight="1">
      <c r="A13" s="12"/>
      <c r="B13" s="3"/>
      <c r="C13" s="3"/>
      <c r="D13" s="14" t="s">
        <v>30</v>
      </c>
      <c r="E13" s="7"/>
      <c r="F13" s="3"/>
      <c r="G13" s="4"/>
      <c r="H13" s="5"/>
      <c r="I13" s="6"/>
      <c r="J13" s="7"/>
      <c r="K13" s="3"/>
      <c r="L13" s="3"/>
      <c r="M13" s="8"/>
      <c r="N13" s="40" t="s">
        <v>64</v>
      </c>
      <c r="O13" s="158">
        <f aca="true" t="shared" si="21" ref="O13:U18">O14</f>
        <v>1500000</v>
      </c>
      <c r="P13" s="158">
        <f t="shared" si="21"/>
        <v>2452000</v>
      </c>
      <c r="Q13" s="158">
        <f t="shared" si="21"/>
        <v>2724000</v>
      </c>
      <c r="R13" s="158">
        <f t="shared" si="21"/>
        <v>1500000</v>
      </c>
      <c r="S13" s="158">
        <f t="shared" si="21"/>
        <v>0</v>
      </c>
      <c r="T13" s="158">
        <f t="shared" si="21"/>
        <v>0</v>
      </c>
      <c r="U13" s="158">
        <f t="shared" si="21"/>
        <v>50000</v>
      </c>
      <c r="V13" s="158">
        <f t="shared" si="10"/>
        <v>50000</v>
      </c>
      <c r="W13" s="44">
        <f t="shared" si="11"/>
        <v>3.3333333333333335</v>
      </c>
      <c r="X13" s="156"/>
      <c r="Y13" s="158">
        <f aca="true" t="shared" si="22" ref="Y13:AA18">Y14</f>
        <v>1450000</v>
      </c>
      <c r="Z13" s="158">
        <f t="shared" si="22"/>
        <v>0</v>
      </c>
      <c r="AA13" s="158">
        <f t="shared" si="22"/>
        <v>0</v>
      </c>
      <c r="AB13" s="244">
        <f t="shared" si="12"/>
        <v>1450000</v>
      </c>
      <c r="AC13" s="245">
        <f t="shared" si="2"/>
        <v>96.66666666666667</v>
      </c>
      <c r="AD13" s="156"/>
      <c r="AE13" s="244">
        <f t="shared" si="13"/>
        <v>1500000</v>
      </c>
      <c r="AF13" s="245">
        <f t="shared" si="3"/>
        <v>100</v>
      </c>
      <c r="AG13" s="156"/>
      <c r="AH13" s="158">
        <f aca="true" t="shared" si="23" ref="AH13:AJ18">AH14</f>
        <v>0</v>
      </c>
      <c r="AI13" s="158">
        <f t="shared" si="23"/>
        <v>0</v>
      </c>
      <c r="AJ13" s="158">
        <f t="shared" si="23"/>
        <v>0</v>
      </c>
      <c r="AK13" s="244">
        <f t="shared" si="14"/>
        <v>0</v>
      </c>
      <c r="AL13" s="245">
        <f t="shared" si="5"/>
        <v>0</v>
      </c>
      <c r="AM13" s="156"/>
      <c r="AN13" s="158">
        <f aca="true" t="shared" si="24" ref="AN13:AP18">AN14</f>
        <v>0</v>
      </c>
      <c r="AO13" s="158">
        <f t="shared" si="24"/>
        <v>0</v>
      </c>
      <c r="AP13" s="158">
        <f t="shared" si="24"/>
        <v>0</v>
      </c>
      <c r="AQ13" s="244">
        <f t="shared" si="15"/>
        <v>0</v>
      </c>
      <c r="AR13" s="245">
        <f t="shared" si="7"/>
        <v>0</v>
      </c>
      <c r="AS13" s="156"/>
      <c r="AT13" s="244">
        <f t="shared" si="16"/>
        <v>0</v>
      </c>
      <c r="AU13" s="244">
        <f t="shared" si="8"/>
        <v>0</v>
      </c>
      <c r="AV13" s="135"/>
      <c r="AW13" s="244">
        <f t="shared" si="17"/>
        <v>1500000</v>
      </c>
      <c r="AX13" s="245">
        <f t="shared" si="9"/>
        <v>100</v>
      </c>
      <c r="AY13" s="156"/>
      <c r="AZ13" s="244">
        <f t="shared" si="18"/>
        <v>0</v>
      </c>
      <c r="BA13" s="245">
        <f t="shared" si="19"/>
        <v>100</v>
      </c>
      <c r="BB13" s="244">
        <f t="shared" si="20"/>
        <v>1500000</v>
      </c>
      <c r="BC13" s="245"/>
    </row>
    <row r="14" spans="1:55" ht="21" customHeight="1">
      <c r="A14" s="15"/>
      <c r="B14" s="10"/>
      <c r="C14" s="10"/>
      <c r="D14" s="11"/>
      <c r="E14" s="1" t="s">
        <v>29</v>
      </c>
      <c r="F14" s="3"/>
      <c r="G14" s="4"/>
      <c r="H14" s="5"/>
      <c r="I14" s="6"/>
      <c r="J14" s="7"/>
      <c r="K14" s="3"/>
      <c r="L14" s="3"/>
      <c r="M14" s="8"/>
      <c r="N14" s="39" t="s">
        <v>8</v>
      </c>
      <c r="O14" s="160">
        <f t="shared" si="21"/>
        <v>1500000</v>
      </c>
      <c r="P14" s="160">
        <f t="shared" si="21"/>
        <v>2452000</v>
      </c>
      <c r="Q14" s="160">
        <f t="shared" si="21"/>
        <v>2724000</v>
      </c>
      <c r="R14" s="160">
        <f t="shared" si="21"/>
        <v>1500000</v>
      </c>
      <c r="S14" s="160">
        <f t="shared" si="21"/>
        <v>0</v>
      </c>
      <c r="T14" s="160">
        <f t="shared" si="21"/>
        <v>0</v>
      </c>
      <c r="U14" s="160">
        <f t="shared" si="21"/>
        <v>50000</v>
      </c>
      <c r="V14" s="160">
        <f t="shared" si="10"/>
        <v>50000</v>
      </c>
      <c r="W14" s="42">
        <f t="shared" si="11"/>
        <v>3.3333333333333335</v>
      </c>
      <c r="X14" s="156"/>
      <c r="Y14" s="160">
        <f t="shared" si="22"/>
        <v>1450000</v>
      </c>
      <c r="Z14" s="160">
        <f t="shared" si="22"/>
        <v>0</v>
      </c>
      <c r="AA14" s="160">
        <f t="shared" si="22"/>
        <v>0</v>
      </c>
      <c r="AB14" s="246">
        <f t="shared" si="12"/>
        <v>1450000</v>
      </c>
      <c r="AC14" s="247">
        <f t="shared" si="2"/>
        <v>96.66666666666667</v>
      </c>
      <c r="AD14" s="156"/>
      <c r="AE14" s="246">
        <f t="shared" si="13"/>
        <v>1500000</v>
      </c>
      <c r="AF14" s="247">
        <f t="shared" si="3"/>
        <v>100</v>
      </c>
      <c r="AG14" s="156"/>
      <c r="AH14" s="160">
        <f t="shared" si="23"/>
        <v>0</v>
      </c>
      <c r="AI14" s="160">
        <f t="shared" si="23"/>
        <v>0</v>
      </c>
      <c r="AJ14" s="160">
        <f t="shared" si="23"/>
        <v>0</v>
      </c>
      <c r="AK14" s="246">
        <f t="shared" si="14"/>
        <v>0</v>
      </c>
      <c r="AL14" s="247">
        <f t="shared" si="5"/>
        <v>0</v>
      </c>
      <c r="AM14" s="156"/>
      <c r="AN14" s="160">
        <f t="shared" si="24"/>
        <v>0</v>
      </c>
      <c r="AO14" s="160">
        <f t="shared" si="24"/>
        <v>0</v>
      </c>
      <c r="AP14" s="160">
        <f t="shared" si="24"/>
        <v>0</v>
      </c>
      <c r="AQ14" s="246">
        <f t="shared" si="15"/>
        <v>0</v>
      </c>
      <c r="AR14" s="247">
        <f t="shared" si="7"/>
        <v>0</v>
      </c>
      <c r="AS14" s="156"/>
      <c r="AT14" s="246">
        <f t="shared" si="16"/>
        <v>0</v>
      </c>
      <c r="AU14" s="246">
        <f t="shared" si="8"/>
        <v>0</v>
      </c>
      <c r="AV14" s="191"/>
      <c r="AW14" s="246">
        <f t="shared" si="17"/>
        <v>1500000</v>
      </c>
      <c r="AX14" s="247">
        <f t="shared" si="9"/>
        <v>100</v>
      </c>
      <c r="AY14" s="156"/>
      <c r="AZ14" s="246">
        <f t="shared" si="18"/>
        <v>0</v>
      </c>
      <c r="BA14" s="247">
        <f t="shared" si="19"/>
        <v>100</v>
      </c>
      <c r="BB14" s="246">
        <f t="shared" si="20"/>
        <v>1500000</v>
      </c>
      <c r="BC14" s="247"/>
    </row>
    <row r="15" spans="1:55" ht="28.5" customHeight="1">
      <c r="A15" s="15"/>
      <c r="B15" s="10"/>
      <c r="C15" s="10"/>
      <c r="D15" s="11"/>
      <c r="E15" s="16"/>
      <c r="F15" s="17">
        <v>8</v>
      </c>
      <c r="G15" s="18"/>
      <c r="H15" s="19"/>
      <c r="I15" s="20"/>
      <c r="J15" s="16"/>
      <c r="K15" s="10"/>
      <c r="L15" s="10"/>
      <c r="M15" s="11"/>
      <c r="N15" s="30" t="s">
        <v>9</v>
      </c>
      <c r="O15" s="191">
        <f t="shared" si="21"/>
        <v>1500000</v>
      </c>
      <c r="P15" s="191">
        <f t="shared" si="21"/>
        <v>2452000</v>
      </c>
      <c r="Q15" s="191">
        <f t="shared" si="21"/>
        <v>2724000</v>
      </c>
      <c r="R15" s="191">
        <f t="shared" si="21"/>
        <v>1500000</v>
      </c>
      <c r="S15" s="191">
        <f t="shared" si="21"/>
        <v>0</v>
      </c>
      <c r="T15" s="191">
        <f t="shared" si="21"/>
        <v>0</v>
      </c>
      <c r="U15" s="191">
        <f t="shared" si="21"/>
        <v>50000</v>
      </c>
      <c r="V15" s="191">
        <f t="shared" si="10"/>
        <v>50000</v>
      </c>
      <c r="W15" s="43">
        <f t="shared" si="11"/>
        <v>3.3333333333333335</v>
      </c>
      <c r="X15" s="156"/>
      <c r="Y15" s="191">
        <f t="shared" si="22"/>
        <v>1450000</v>
      </c>
      <c r="Z15" s="191">
        <f t="shared" si="22"/>
        <v>0</v>
      </c>
      <c r="AA15" s="191">
        <f t="shared" si="22"/>
        <v>0</v>
      </c>
      <c r="AB15" s="242">
        <f t="shared" si="12"/>
        <v>1450000</v>
      </c>
      <c r="AC15" s="243">
        <f t="shared" si="2"/>
        <v>96.66666666666667</v>
      </c>
      <c r="AD15" s="156"/>
      <c r="AE15" s="242">
        <f t="shared" si="13"/>
        <v>1500000</v>
      </c>
      <c r="AF15" s="243">
        <f t="shared" si="3"/>
        <v>100</v>
      </c>
      <c r="AG15" s="156"/>
      <c r="AH15" s="191">
        <f t="shared" si="23"/>
        <v>0</v>
      </c>
      <c r="AI15" s="191">
        <f t="shared" si="23"/>
        <v>0</v>
      </c>
      <c r="AJ15" s="191">
        <f t="shared" si="23"/>
        <v>0</v>
      </c>
      <c r="AK15" s="242">
        <f t="shared" si="14"/>
        <v>0</v>
      </c>
      <c r="AL15" s="243">
        <f t="shared" si="5"/>
        <v>0</v>
      </c>
      <c r="AM15" s="156"/>
      <c r="AN15" s="191">
        <f t="shared" si="24"/>
        <v>0</v>
      </c>
      <c r="AO15" s="191">
        <f t="shared" si="24"/>
        <v>0</v>
      </c>
      <c r="AP15" s="191">
        <f t="shared" si="24"/>
        <v>0</v>
      </c>
      <c r="AQ15" s="242">
        <f t="shared" si="15"/>
        <v>0</v>
      </c>
      <c r="AR15" s="243">
        <f t="shared" si="7"/>
        <v>0</v>
      </c>
      <c r="AS15" s="156"/>
      <c r="AT15" s="242">
        <f t="shared" si="16"/>
        <v>0</v>
      </c>
      <c r="AU15" s="242">
        <f t="shared" si="8"/>
        <v>0</v>
      </c>
      <c r="AV15" s="250"/>
      <c r="AW15" s="242">
        <f t="shared" si="17"/>
        <v>1500000</v>
      </c>
      <c r="AX15" s="243">
        <f t="shared" si="9"/>
        <v>100</v>
      </c>
      <c r="AY15" s="156"/>
      <c r="AZ15" s="242">
        <f t="shared" si="18"/>
        <v>0</v>
      </c>
      <c r="BA15" s="243">
        <f t="shared" si="19"/>
        <v>100</v>
      </c>
      <c r="BB15" s="242">
        <f t="shared" si="20"/>
        <v>1500000</v>
      </c>
      <c r="BC15" s="243"/>
    </row>
    <row r="16" spans="1:55" ht="28.5" customHeight="1">
      <c r="A16" s="15"/>
      <c r="B16" s="10"/>
      <c r="C16" s="10"/>
      <c r="D16" s="11"/>
      <c r="E16" s="16"/>
      <c r="F16" s="10"/>
      <c r="G16" s="21">
        <v>8</v>
      </c>
      <c r="H16" s="22"/>
      <c r="I16" s="20"/>
      <c r="J16" s="16"/>
      <c r="K16" s="10"/>
      <c r="L16" s="10"/>
      <c r="M16" s="11"/>
      <c r="N16" s="30" t="s">
        <v>9</v>
      </c>
      <c r="O16" s="191">
        <f t="shared" si="21"/>
        <v>1500000</v>
      </c>
      <c r="P16" s="191">
        <f t="shared" si="21"/>
        <v>2452000</v>
      </c>
      <c r="Q16" s="191">
        <f t="shared" si="21"/>
        <v>2724000</v>
      </c>
      <c r="R16" s="191">
        <f t="shared" si="21"/>
        <v>1500000</v>
      </c>
      <c r="S16" s="191">
        <f t="shared" si="21"/>
        <v>0</v>
      </c>
      <c r="T16" s="191">
        <f t="shared" si="21"/>
        <v>0</v>
      </c>
      <c r="U16" s="191">
        <f t="shared" si="21"/>
        <v>50000</v>
      </c>
      <c r="V16" s="191">
        <f t="shared" si="10"/>
        <v>50000</v>
      </c>
      <c r="W16" s="43">
        <f t="shared" si="11"/>
        <v>3.3333333333333335</v>
      </c>
      <c r="X16" s="156"/>
      <c r="Y16" s="191">
        <f t="shared" si="22"/>
        <v>1450000</v>
      </c>
      <c r="Z16" s="191">
        <f t="shared" si="22"/>
        <v>0</v>
      </c>
      <c r="AA16" s="191">
        <f t="shared" si="22"/>
        <v>0</v>
      </c>
      <c r="AB16" s="242">
        <f t="shared" si="12"/>
        <v>1450000</v>
      </c>
      <c r="AC16" s="243">
        <f t="shared" si="2"/>
        <v>96.66666666666667</v>
      </c>
      <c r="AD16" s="156"/>
      <c r="AE16" s="242">
        <f t="shared" si="13"/>
        <v>1500000</v>
      </c>
      <c r="AF16" s="243">
        <f t="shared" si="3"/>
        <v>100</v>
      </c>
      <c r="AG16" s="156"/>
      <c r="AH16" s="191">
        <f t="shared" si="23"/>
        <v>0</v>
      </c>
      <c r="AI16" s="191">
        <f t="shared" si="23"/>
        <v>0</v>
      </c>
      <c r="AJ16" s="191">
        <f t="shared" si="23"/>
        <v>0</v>
      </c>
      <c r="AK16" s="242">
        <f t="shared" si="14"/>
        <v>0</v>
      </c>
      <c r="AL16" s="243">
        <f t="shared" si="5"/>
        <v>0</v>
      </c>
      <c r="AM16" s="156"/>
      <c r="AN16" s="191">
        <f t="shared" si="24"/>
        <v>0</v>
      </c>
      <c r="AO16" s="191">
        <f t="shared" si="24"/>
        <v>0</v>
      </c>
      <c r="AP16" s="191">
        <f t="shared" si="24"/>
        <v>0</v>
      </c>
      <c r="AQ16" s="242">
        <f t="shared" si="15"/>
        <v>0</v>
      </c>
      <c r="AR16" s="243">
        <f t="shared" si="7"/>
        <v>0</v>
      </c>
      <c r="AS16" s="156"/>
      <c r="AT16" s="242">
        <f t="shared" si="16"/>
        <v>0</v>
      </c>
      <c r="AU16" s="242">
        <f t="shared" si="8"/>
        <v>0</v>
      </c>
      <c r="AV16" s="252"/>
      <c r="AW16" s="242">
        <f t="shared" si="17"/>
        <v>1500000</v>
      </c>
      <c r="AX16" s="243">
        <f t="shared" si="9"/>
        <v>100</v>
      </c>
      <c r="AY16" s="156"/>
      <c r="AZ16" s="242">
        <f t="shared" si="18"/>
        <v>0</v>
      </c>
      <c r="BA16" s="243">
        <f t="shared" si="19"/>
        <v>100</v>
      </c>
      <c r="BB16" s="242">
        <f t="shared" si="20"/>
        <v>1500000</v>
      </c>
      <c r="BC16" s="243"/>
    </row>
    <row r="17" spans="1:55" ht="28.5" customHeight="1">
      <c r="A17" s="15"/>
      <c r="B17" s="10"/>
      <c r="C17" s="10"/>
      <c r="D17" s="11"/>
      <c r="E17" s="16"/>
      <c r="F17" s="10"/>
      <c r="G17" s="21"/>
      <c r="H17" s="62" t="s">
        <v>52</v>
      </c>
      <c r="I17" s="20"/>
      <c r="J17" s="16"/>
      <c r="K17" s="10"/>
      <c r="L17" s="10"/>
      <c r="M17" s="11"/>
      <c r="N17" s="30" t="s">
        <v>9</v>
      </c>
      <c r="O17" s="191">
        <f t="shared" si="21"/>
        <v>1500000</v>
      </c>
      <c r="P17" s="191">
        <f t="shared" si="21"/>
        <v>2452000</v>
      </c>
      <c r="Q17" s="191">
        <f t="shared" si="21"/>
        <v>2724000</v>
      </c>
      <c r="R17" s="191">
        <f t="shared" si="21"/>
        <v>1500000</v>
      </c>
      <c r="S17" s="191">
        <f t="shared" si="21"/>
        <v>0</v>
      </c>
      <c r="T17" s="191">
        <f t="shared" si="21"/>
        <v>0</v>
      </c>
      <c r="U17" s="191">
        <f t="shared" si="21"/>
        <v>50000</v>
      </c>
      <c r="V17" s="191">
        <f t="shared" si="10"/>
        <v>50000</v>
      </c>
      <c r="W17" s="43">
        <f t="shared" si="11"/>
        <v>3.3333333333333335</v>
      </c>
      <c r="X17" s="156"/>
      <c r="Y17" s="191">
        <f t="shared" si="22"/>
        <v>1450000</v>
      </c>
      <c r="Z17" s="191">
        <f t="shared" si="22"/>
        <v>0</v>
      </c>
      <c r="AA17" s="191">
        <f t="shared" si="22"/>
        <v>0</v>
      </c>
      <c r="AB17" s="242">
        <f t="shared" si="12"/>
        <v>1450000</v>
      </c>
      <c r="AC17" s="243">
        <f t="shared" si="2"/>
        <v>96.66666666666667</v>
      </c>
      <c r="AD17" s="156"/>
      <c r="AE17" s="242">
        <f t="shared" si="13"/>
        <v>1500000</v>
      </c>
      <c r="AF17" s="243">
        <f t="shared" si="3"/>
        <v>100</v>
      </c>
      <c r="AG17" s="156"/>
      <c r="AH17" s="191">
        <f t="shared" si="23"/>
        <v>0</v>
      </c>
      <c r="AI17" s="191">
        <f t="shared" si="23"/>
        <v>0</v>
      </c>
      <c r="AJ17" s="191">
        <f t="shared" si="23"/>
        <v>0</v>
      </c>
      <c r="AK17" s="242">
        <f t="shared" si="14"/>
        <v>0</v>
      </c>
      <c r="AL17" s="243">
        <f t="shared" si="5"/>
        <v>0</v>
      </c>
      <c r="AM17" s="156"/>
      <c r="AN17" s="191">
        <f t="shared" si="24"/>
        <v>0</v>
      </c>
      <c r="AO17" s="191">
        <f t="shared" si="24"/>
        <v>0</v>
      </c>
      <c r="AP17" s="191">
        <f t="shared" si="24"/>
        <v>0</v>
      </c>
      <c r="AQ17" s="242">
        <f t="shared" si="15"/>
        <v>0</v>
      </c>
      <c r="AR17" s="243">
        <f t="shared" si="7"/>
        <v>0</v>
      </c>
      <c r="AS17" s="156"/>
      <c r="AT17" s="242">
        <f t="shared" si="16"/>
        <v>0</v>
      </c>
      <c r="AU17" s="242">
        <f t="shared" si="8"/>
        <v>0</v>
      </c>
      <c r="AV17" s="254"/>
      <c r="AW17" s="242">
        <f t="shared" si="17"/>
        <v>1500000</v>
      </c>
      <c r="AX17" s="243">
        <f t="shared" si="9"/>
        <v>100</v>
      </c>
      <c r="AY17" s="156"/>
      <c r="AZ17" s="242">
        <f t="shared" si="18"/>
        <v>0</v>
      </c>
      <c r="BA17" s="243">
        <f t="shared" si="19"/>
        <v>100</v>
      </c>
      <c r="BB17" s="242">
        <f t="shared" si="20"/>
        <v>1500000</v>
      </c>
      <c r="BC17" s="243"/>
    </row>
    <row r="18" spans="1:55" s="9" customFormat="1" ht="22.5" customHeight="1">
      <c r="A18" s="12"/>
      <c r="B18" s="3"/>
      <c r="C18" s="3"/>
      <c r="D18" s="8"/>
      <c r="E18" s="7"/>
      <c r="F18" s="3"/>
      <c r="G18" s="4"/>
      <c r="H18" s="5"/>
      <c r="I18" s="23">
        <v>2</v>
      </c>
      <c r="J18" s="7"/>
      <c r="K18" s="3"/>
      <c r="L18" s="3"/>
      <c r="M18" s="8"/>
      <c r="N18" s="29" t="s">
        <v>61</v>
      </c>
      <c r="O18" s="135">
        <f t="shared" si="21"/>
        <v>1500000</v>
      </c>
      <c r="P18" s="135">
        <f t="shared" si="21"/>
        <v>2452000</v>
      </c>
      <c r="Q18" s="135">
        <f t="shared" si="21"/>
        <v>2724000</v>
      </c>
      <c r="R18" s="135">
        <f t="shared" si="21"/>
        <v>1500000</v>
      </c>
      <c r="S18" s="135">
        <f t="shared" si="21"/>
        <v>0</v>
      </c>
      <c r="T18" s="135">
        <f t="shared" si="21"/>
        <v>0</v>
      </c>
      <c r="U18" s="135">
        <f t="shared" si="21"/>
        <v>50000</v>
      </c>
      <c r="V18" s="135">
        <f t="shared" si="10"/>
        <v>50000</v>
      </c>
      <c r="W18" s="45">
        <f t="shared" si="11"/>
        <v>3.3333333333333335</v>
      </c>
      <c r="X18" s="156"/>
      <c r="Y18" s="135">
        <f t="shared" si="22"/>
        <v>1450000</v>
      </c>
      <c r="Z18" s="135">
        <f t="shared" si="22"/>
        <v>0</v>
      </c>
      <c r="AA18" s="135">
        <f t="shared" si="22"/>
        <v>0</v>
      </c>
      <c r="AB18" s="45">
        <f t="shared" si="12"/>
        <v>1450000</v>
      </c>
      <c r="AC18" s="249">
        <f t="shared" si="2"/>
        <v>96.66666666666667</v>
      </c>
      <c r="AD18" s="156"/>
      <c r="AE18" s="45">
        <f t="shared" si="13"/>
        <v>1500000</v>
      </c>
      <c r="AF18" s="249">
        <f t="shared" si="3"/>
        <v>100</v>
      </c>
      <c r="AG18" s="156"/>
      <c r="AH18" s="135">
        <f t="shared" si="23"/>
        <v>0</v>
      </c>
      <c r="AI18" s="135">
        <f t="shared" si="23"/>
        <v>0</v>
      </c>
      <c r="AJ18" s="135">
        <f t="shared" si="23"/>
        <v>0</v>
      </c>
      <c r="AK18" s="45">
        <f t="shared" si="14"/>
        <v>0</v>
      </c>
      <c r="AL18" s="249">
        <f t="shared" si="5"/>
        <v>0</v>
      </c>
      <c r="AM18" s="156"/>
      <c r="AN18" s="135">
        <f t="shared" si="24"/>
        <v>0</v>
      </c>
      <c r="AO18" s="135">
        <f t="shared" si="24"/>
        <v>0</v>
      </c>
      <c r="AP18" s="135">
        <f t="shared" si="24"/>
        <v>0</v>
      </c>
      <c r="AQ18" s="45">
        <f t="shared" si="15"/>
        <v>0</v>
      </c>
      <c r="AR18" s="249">
        <f t="shared" si="7"/>
        <v>0</v>
      </c>
      <c r="AS18" s="156"/>
      <c r="AT18" s="135">
        <f t="shared" si="16"/>
        <v>0</v>
      </c>
      <c r="AU18" s="135">
        <f t="shared" si="8"/>
        <v>0</v>
      </c>
      <c r="AV18" s="250"/>
      <c r="AW18" s="45">
        <f t="shared" si="17"/>
        <v>1500000</v>
      </c>
      <c r="AX18" s="249">
        <f t="shared" si="9"/>
        <v>100</v>
      </c>
      <c r="AY18" s="156"/>
      <c r="AZ18" s="45">
        <f t="shared" si="18"/>
        <v>0</v>
      </c>
      <c r="BA18" s="249">
        <f t="shared" si="19"/>
        <v>100</v>
      </c>
      <c r="BB18" s="45">
        <f t="shared" si="20"/>
        <v>1500000</v>
      </c>
      <c r="BC18" s="249"/>
    </row>
    <row r="19" spans="1:55" ht="23.25" customHeight="1">
      <c r="A19" s="15"/>
      <c r="B19" s="10"/>
      <c r="C19" s="10"/>
      <c r="D19" s="11"/>
      <c r="E19" s="16"/>
      <c r="F19" s="10"/>
      <c r="G19" s="18"/>
      <c r="H19" s="19"/>
      <c r="I19" s="20"/>
      <c r="J19" s="24" t="s">
        <v>32</v>
      </c>
      <c r="K19" s="10"/>
      <c r="L19" s="10"/>
      <c r="M19" s="11"/>
      <c r="N19" s="30" t="s">
        <v>10</v>
      </c>
      <c r="O19" s="191">
        <f aca="true" t="shared" si="25" ref="O19:U19">O20+O29+O36+O41+O44</f>
        <v>1500000</v>
      </c>
      <c r="P19" s="191">
        <f t="shared" si="25"/>
        <v>2452000</v>
      </c>
      <c r="Q19" s="191">
        <f t="shared" si="25"/>
        <v>2724000</v>
      </c>
      <c r="R19" s="191">
        <f t="shared" si="25"/>
        <v>1500000</v>
      </c>
      <c r="S19" s="191">
        <f t="shared" si="25"/>
        <v>0</v>
      </c>
      <c r="T19" s="191">
        <f t="shared" si="25"/>
        <v>0</v>
      </c>
      <c r="U19" s="191">
        <f t="shared" si="25"/>
        <v>50000</v>
      </c>
      <c r="V19" s="191">
        <f t="shared" si="10"/>
        <v>50000</v>
      </c>
      <c r="W19" s="43">
        <f t="shared" si="11"/>
        <v>3.3333333333333335</v>
      </c>
      <c r="X19" s="156"/>
      <c r="Y19" s="191">
        <f>Y20+Y29+Y36+Y41+Y44</f>
        <v>1450000</v>
      </c>
      <c r="Z19" s="191">
        <f>Z20+Z29+Z36+Z41+Z44</f>
        <v>0</v>
      </c>
      <c r="AA19" s="191">
        <f>AA20+AA29+AA36+AA41+AA44</f>
        <v>0</v>
      </c>
      <c r="AB19" s="43">
        <f t="shared" si="12"/>
        <v>1450000</v>
      </c>
      <c r="AC19" s="243">
        <f t="shared" si="2"/>
        <v>96.66666666666667</v>
      </c>
      <c r="AD19" s="156"/>
      <c r="AE19" s="43">
        <f t="shared" si="13"/>
        <v>1500000</v>
      </c>
      <c r="AF19" s="243">
        <f t="shared" si="3"/>
        <v>100</v>
      </c>
      <c r="AG19" s="156"/>
      <c r="AH19" s="191">
        <f>AH20+AH29+AH36+AH41+AH44</f>
        <v>0</v>
      </c>
      <c r="AI19" s="191">
        <f>AI20+AI29+AI36+AI41+AI44</f>
        <v>0</v>
      </c>
      <c r="AJ19" s="191">
        <f>AJ20+AJ29+AJ36+AJ41+AJ44</f>
        <v>0</v>
      </c>
      <c r="AK19" s="43">
        <f t="shared" si="14"/>
        <v>0</v>
      </c>
      <c r="AL19" s="243">
        <f t="shared" si="5"/>
        <v>0</v>
      </c>
      <c r="AM19" s="156"/>
      <c r="AN19" s="191">
        <f>AN20+AN29+AN36+AN41+AN44</f>
        <v>0</v>
      </c>
      <c r="AO19" s="191">
        <f>AO20+AO29+AO36+AO41+AO44</f>
        <v>0</v>
      </c>
      <c r="AP19" s="191">
        <f>AP20+AP29+AP36+AP41+AP44</f>
        <v>0</v>
      </c>
      <c r="AQ19" s="43">
        <f t="shared" si="15"/>
        <v>0</v>
      </c>
      <c r="AR19" s="243">
        <f t="shared" si="7"/>
        <v>0</v>
      </c>
      <c r="AS19" s="156"/>
      <c r="AT19" s="191">
        <f t="shared" si="16"/>
        <v>0</v>
      </c>
      <c r="AU19" s="191">
        <f t="shared" si="8"/>
        <v>0</v>
      </c>
      <c r="AV19" s="252"/>
      <c r="AW19" s="43">
        <f t="shared" si="17"/>
        <v>1500000</v>
      </c>
      <c r="AX19" s="243">
        <f t="shared" si="9"/>
        <v>100</v>
      </c>
      <c r="AY19" s="156"/>
      <c r="AZ19" s="43">
        <f t="shared" si="18"/>
        <v>0</v>
      </c>
      <c r="BA19" s="243">
        <f t="shared" si="19"/>
        <v>100</v>
      </c>
      <c r="BB19" s="43">
        <f t="shared" si="20"/>
        <v>1500000</v>
      </c>
      <c r="BC19" s="243"/>
    </row>
    <row r="20" spans="1:55" ht="24" customHeight="1">
      <c r="A20" s="15"/>
      <c r="B20" s="10"/>
      <c r="C20" s="10"/>
      <c r="D20" s="11"/>
      <c r="E20" s="16"/>
      <c r="F20" s="10"/>
      <c r="G20" s="18"/>
      <c r="H20" s="19"/>
      <c r="I20" s="20"/>
      <c r="J20" s="16"/>
      <c r="K20" s="292">
        <v>1</v>
      </c>
      <c r="L20" s="3"/>
      <c r="M20" s="8"/>
      <c r="N20" s="40" t="s">
        <v>11</v>
      </c>
      <c r="O20" s="158">
        <f aca="true" t="shared" si="26" ref="O20:U20">O21+O23+O27</f>
        <v>1100000</v>
      </c>
      <c r="P20" s="158">
        <f t="shared" si="26"/>
        <v>2052000</v>
      </c>
      <c r="Q20" s="158">
        <f t="shared" si="26"/>
        <v>2324000</v>
      </c>
      <c r="R20" s="158">
        <f t="shared" si="26"/>
        <v>1100000</v>
      </c>
      <c r="S20" s="158">
        <f t="shared" si="26"/>
        <v>0</v>
      </c>
      <c r="T20" s="158">
        <f t="shared" si="26"/>
        <v>0</v>
      </c>
      <c r="U20" s="158">
        <f t="shared" si="26"/>
        <v>20000</v>
      </c>
      <c r="V20" s="158">
        <f t="shared" si="10"/>
        <v>20000</v>
      </c>
      <c r="W20" s="44">
        <f t="shared" si="11"/>
        <v>1.8181818181818181</v>
      </c>
      <c r="X20" s="98"/>
      <c r="Y20" s="158">
        <f>Y21+Y23+Y27</f>
        <v>1080000</v>
      </c>
      <c r="Z20" s="158">
        <f>Z21+Z23+Z27</f>
        <v>0</v>
      </c>
      <c r="AA20" s="158">
        <f>AA21+AA23+AA27</f>
        <v>0</v>
      </c>
      <c r="AB20" s="244">
        <f t="shared" si="12"/>
        <v>1080000</v>
      </c>
      <c r="AC20" s="245">
        <f t="shared" si="2"/>
        <v>98.18181818181819</v>
      </c>
      <c r="AD20" s="98"/>
      <c r="AE20" s="244">
        <f t="shared" si="13"/>
        <v>1100000</v>
      </c>
      <c r="AF20" s="245">
        <f t="shared" si="3"/>
        <v>100</v>
      </c>
      <c r="AG20" s="98"/>
      <c r="AH20" s="158">
        <f>AH21+AH23+AH27</f>
        <v>0</v>
      </c>
      <c r="AI20" s="158">
        <f>AI21+AI23+AI27</f>
        <v>0</v>
      </c>
      <c r="AJ20" s="158">
        <f>AJ21+AJ23+AJ27</f>
        <v>0</v>
      </c>
      <c r="AK20" s="244">
        <f t="shared" si="14"/>
        <v>0</v>
      </c>
      <c r="AL20" s="245">
        <f t="shared" si="5"/>
        <v>0</v>
      </c>
      <c r="AM20" s="98"/>
      <c r="AN20" s="158">
        <f>AN21+AN23+AN27</f>
        <v>0</v>
      </c>
      <c r="AO20" s="158">
        <f>AO21+AO23+AO27</f>
        <v>0</v>
      </c>
      <c r="AP20" s="158">
        <f>AP21+AP23+AP27</f>
        <v>0</v>
      </c>
      <c r="AQ20" s="244">
        <f t="shared" si="15"/>
        <v>0</v>
      </c>
      <c r="AR20" s="245">
        <f t="shared" si="7"/>
        <v>0</v>
      </c>
      <c r="AS20" s="98"/>
      <c r="AT20" s="244">
        <f t="shared" si="16"/>
        <v>0</v>
      </c>
      <c r="AU20" s="244">
        <f t="shared" si="8"/>
        <v>0</v>
      </c>
      <c r="AV20" s="242"/>
      <c r="AW20" s="244">
        <f t="shared" si="17"/>
        <v>1100000</v>
      </c>
      <c r="AX20" s="245">
        <f t="shared" si="9"/>
        <v>100</v>
      </c>
      <c r="AY20" s="98"/>
      <c r="AZ20" s="244">
        <f t="shared" si="18"/>
        <v>0</v>
      </c>
      <c r="BA20" s="245">
        <f t="shared" si="19"/>
        <v>100</v>
      </c>
      <c r="BB20" s="244">
        <f t="shared" si="20"/>
        <v>1100000</v>
      </c>
      <c r="BC20" s="251"/>
    </row>
    <row r="21" spans="1:55" ht="20.25" customHeight="1">
      <c r="A21" s="15"/>
      <c r="B21" s="10"/>
      <c r="C21" s="10"/>
      <c r="D21" s="11"/>
      <c r="E21" s="16"/>
      <c r="F21" s="10"/>
      <c r="G21" s="18"/>
      <c r="H21" s="19"/>
      <c r="I21" s="20"/>
      <c r="J21" s="16"/>
      <c r="K21" s="192"/>
      <c r="L21" s="2">
        <v>1</v>
      </c>
      <c r="M21" s="8"/>
      <c r="N21" s="39" t="s">
        <v>152</v>
      </c>
      <c r="O21" s="160">
        <f aca="true" t="shared" si="27" ref="O21:U21">O22</f>
        <v>50000</v>
      </c>
      <c r="P21" s="160">
        <f t="shared" si="27"/>
        <v>50000</v>
      </c>
      <c r="Q21" s="160">
        <f t="shared" si="27"/>
        <v>50000</v>
      </c>
      <c r="R21" s="160">
        <f t="shared" si="27"/>
        <v>50000</v>
      </c>
      <c r="S21" s="160">
        <f t="shared" si="27"/>
        <v>0</v>
      </c>
      <c r="T21" s="160">
        <f t="shared" si="27"/>
        <v>0</v>
      </c>
      <c r="U21" s="160">
        <f t="shared" si="27"/>
        <v>1000</v>
      </c>
      <c r="V21" s="160">
        <f>S21+T21+U21</f>
        <v>1000</v>
      </c>
      <c r="W21" s="42">
        <f t="shared" si="11"/>
        <v>2</v>
      </c>
      <c r="X21" s="98"/>
      <c r="Y21" s="160">
        <f>Y22</f>
        <v>49000</v>
      </c>
      <c r="Z21" s="160">
        <f>Z22</f>
        <v>0</v>
      </c>
      <c r="AA21" s="160">
        <f>AA22</f>
        <v>0</v>
      </c>
      <c r="AB21" s="246">
        <f t="shared" si="12"/>
        <v>49000</v>
      </c>
      <c r="AC21" s="247">
        <f>AB21/(R21/100)</f>
        <v>98</v>
      </c>
      <c r="AD21" s="98"/>
      <c r="AE21" s="246">
        <f>V21+AB21</f>
        <v>50000</v>
      </c>
      <c r="AF21" s="247">
        <f>AE21/(R21/100)</f>
        <v>100</v>
      </c>
      <c r="AG21" s="98"/>
      <c r="AH21" s="160">
        <f>AH22</f>
        <v>0</v>
      </c>
      <c r="AI21" s="160">
        <f>AI22</f>
        <v>0</v>
      </c>
      <c r="AJ21" s="160">
        <f>AJ22</f>
        <v>0</v>
      </c>
      <c r="AK21" s="246">
        <f t="shared" si="14"/>
        <v>0</v>
      </c>
      <c r="AL21" s="247">
        <f>AK21/(R21/100)</f>
        <v>0</v>
      </c>
      <c r="AM21" s="98"/>
      <c r="AN21" s="160">
        <f>AN22</f>
        <v>0</v>
      </c>
      <c r="AO21" s="160">
        <f>AO22</f>
        <v>0</v>
      </c>
      <c r="AP21" s="160">
        <f>AP22</f>
        <v>0</v>
      </c>
      <c r="AQ21" s="246">
        <f t="shared" si="15"/>
        <v>0</v>
      </c>
      <c r="AR21" s="247">
        <f>AQ21/(R21/100)</f>
        <v>0</v>
      </c>
      <c r="AS21" s="98"/>
      <c r="AT21" s="246">
        <f>AK21+AQ21</f>
        <v>0</v>
      </c>
      <c r="AU21" s="246">
        <f>AT21/(R21/100)</f>
        <v>0</v>
      </c>
      <c r="AV21" s="244"/>
      <c r="AW21" s="246">
        <f>AE21+AT21</f>
        <v>50000</v>
      </c>
      <c r="AX21" s="247">
        <f>AW21/(R21/100)</f>
        <v>100</v>
      </c>
      <c r="AY21" s="98"/>
      <c r="AZ21" s="246">
        <f>R21-AW21</f>
        <v>0</v>
      </c>
      <c r="BA21" s="247">
        <f>AW21/(R21/100)</f>
        <v>100</v>
      </c>
      <c r="BB21" s="246">
        <f>AW21-AZ21</f>
        <v>50000</v>
      </c>
      <c r="BC21" s="251"/>
    </row>
    <row r="22" spans="1:55" ht="19.5" customHeight="1">
      <c r="A22" s="15"/>
      <c r="B22" s="10"/>
      <c r="C22" s="10"/>
      <c r="D22" s="11"/>
      <c r="E22" s="16"/>
      <c r="F22" s="10"/>
      <c r="G22" s="18"/>
      <c r="H22" s="19"/>
      <c r="I22" s="20"/>
      <c r="J22" s="16"/>
      <c r="K22" s="192"/>
      <c r="L22" s="10"/>
      <c r="M22" s="11" t="s">
        <v>30</v>
      </c>
      <c r="N22" s="288" t="s">
        <v>152</v>
      </c>
      <c r="O22" s="291">
        <v>50000</v>
      </c>
      <c r="P22" s="291">
        <v>50000</v>
      </c>
      <c r="Q22" s="291">
        <v>50000</v>
      </c>
      <c r="R22" s="291">
        <v>50000</v>
      </c>
      <c r="S22" s="291"/>
      <c r="T22" s="291"/>
      <c r="U22" s="291">
        <v>1000</v>
      </c>
      <c r="V22" s="291">
        <f>S22+T22+U22</f>
        <v>1000</v>
      </c>
      <c r="W22" s="307">
        <f t="shared" si="11"/>
        <v>2</v>
      </c>
      <c r="X22" s="156"/>
      <c r="Y22" s="291">
        <v>49000</v>
      </c>
      <c r="Z22" s="291"/>
      <c r="AA22" s="291"/>
      <c r="AB22" s="250"/>
      <c r="AC22" s="251"/>
      <c r="AD22" s="156"/>
      <c r="AE22" s="250"/>
      <c r="AF22" s="251"/>
      <c r="AG22" s="156"/>
      <c r="AH22" s="291"/>
      <c r="AI22" s="291"/>
      <c r="AJ22" s="291"/>
      <c r="AK22" s="250"/>
      <c r="AL22" s="251"/>
      <c r="AM22" s="156"/>
      <c r="AN22" s="291"/>
      <c r="AO22" s="291"/>
      <c r="AP22" s="291"/>
      <c r="AQ22" s="250"/>
      <c r="AR22" s="251"/>
      <c r="AS22" s="156"/>
      <c r="AT22" s="250"/>
      <c r="AU22" s="250"/>
      <c r="AV22" s="254"/>
      <c r="AW22" s="250"/>
      <c r="AX22" s="251"/>
      <c r="AY22" s="156"/>
      <c r="AZ22" s="250"/>
      <c r="BA22" s="251"/>
      <c r="BB22" s="250"/>
      <c r="BC22" s="251"/>
    </row>
    <row r="23" spans="1:55" ht="28.5" customHeight="1">
      <c r="A23" s="15"/>
      <c r="B23" s="10"/>
      <c r="C23" s="10"/>
      <c r="D23" s="11"/>
      <c r="E23" s="16"/>
      <c r="F23" s="10"/>
      <c r="G23" s="18"/>
      <c r="H23" s="19"/>
      <c r="I23" s="20"/>
      <c r="J23" s="16"/>
      <c r="K23" s="10"/>
      <c r="L23" s="2">
        <v>2</v>
      </c>
      <c r="M23" s="8"/>
      <c r="N23" s="39" t="s">
        <v>94</v>
      </c>
      <c r="O23" s="160">
        <f aca="true" t="shared" si="28" ref="O23:U23">O24+O25+O26</f>
        <v>1000000</v>
      </c>
      <c r="P23" s="160">
        <f t="shared" si="28"/>
        <v>1952000</v>
      </c>
      <c r="Q23" s="160">
        <f t="shared" si="28"/>
        <v>2224000</v>
      </c>
      <c r="R23" s="160">
        <f t="shared" si="28"/>
        <v>1000000</v>
      </c>
      <c r="S23" s="160">
        <f t="shared" si="28"/>
        <v>0</v>
      </c>
      <c r="T23" s="160">
        <f t="shared" si="28"/>
        <v>0</v>
      </c>
      <c r="U23" s="160">
        <f t="shared" si="28"/>
        <v>18000</v>
      </c>
      <c r="V23" s="160">
        <f t="shared" si="10"/>
        <v>18000</v>
      </c>
      <c r="W23" s="42">
        <f t="shared" si="11"/>
        <v>1.8</v>
      </c>
      <c r="X23" s="98"/>
      <c r="Y23" s="160">
        <f>Y24+Y25+Y26</f>
        <v>982000</v>
      </c>
      <c r="Z23" s="160">
        <f>Z24+Z25+Z26</f>
        <v>0</v>
      </c>
      <c r="AA23" s="160">
        <f>AA24+AA25+AA26</f>
        <v>0</v>
      </c>
      <c r="AB23" s="246">
        <f t="shared" si="12"/>
        <v>982000</v>
      </c>
      <c r="AC23" s="247">
        <f t="shared" si="2"/>
        <v>98.2</v>
      </c>
      <c r="AD23" s="98"/>
      <c r="AE23" s="246">
        <f t="shared" si="13"/>
        <v>1000000</v>
      </c>
      <c r="AF23" s="247">
        <f t="shared" si="3"/>
        <v>100</v>
      </c>
      <c r="AG23" s="98"/>
      <c r="AH23" s="160">
        <f>AH24+AH25+AH26</f>
        <v>0</v>
      </c>
      <c r="AI23" s="160">
        <f>AI24+AI25+AI26</f>
        <v>0</v>
      </c>
      <c r="AJ23" s="160">
        <f>AJ24+AJ25+AJ26</f>
        <v>0</v>
      </c>
      <c r="AK23" s="246">
        <f t="shared" si="14"/>
        <v>0</v>
      </c>
      <c r="AL23" s="247">
        <f t="shared" si="5"/>
        <v>0</v>
      </c>
      <c r="AM23" s="98"/>
      <c r="AN23" s="160">
        <f>AN24+AN25+AN26</f>
        <v>0</v>
      </c>
      <c r="AO23" s="160">
        <f>AO24+AO25+AO26</f>
        <v>0</v>
      </c>
      <c r="AP23" s="160">
        <f>AP24+AP25+AP26</f>
        <v>0</v>
      </c>
      <c r="AQ23" s="246">
        <f t="shared" si="15"/>
        <v>0</v>
      </c>
      <c r="AR23" s="247">
        <f t="shared" si="7"/>
        <v>0</v>
      </c>
      <c r="AS23" s="98"/>
      <c r="AT23" s="246">
        <f t="shared" si="16"/>
        <v>0</v>
      </c>
      <c r="AU23" s="246">
        <f t="shared" si="8"/>
        <v>0</v>
      </c>
      <c r="AV23" s="244"/>
      <c r="AW23" s="246">
        <f t="shared" si="17"/>
        <v>1000000</v>
      </c>
      <c r="AX23" s="247">
        <f t="shared" si="9"/>
        <v>100</v>
      </c>
      <c r="AY23" s="98"/>
      <c r="AZ23" s="246">
        <f t="shared" si="18"/>
        <v>0</v>
      </c>
      <c r="BA23" s="247">
        <f t="shared" si="19"/>
        <v>100</v>
      </c>
      <c r="BB23" s="246">
        <f t="shared" si="20"/>
        <v>1000000</v>
      </c>
      <c r="BC23" s="253"/>
    </row>
    <row r="24" spans="1:55" ht="36" customHeight="1">
      <c r="A24" s="15"/>
      <c r="B24" s="10"/>
      <c r="C24" s="10"/>
      <c r="D24" s="11"/>
      <c r="E24" s="16"/>
      <c r="F24" s="10"/>
      <c r="G24" s="18"/>
      <c r="H24" s="19"/>
      <c r="I24" s="20"/>
      <c r="J24" s="16"/>
      <c r="K24" s="10"/>
      <c r="L24" s="199"/>
      <c r="M24" s="11" t="s">
        <v>30</v>
      </c>
      <c r="N24" s="288" t="s">
        <v>153</v>
      </c>
      <c r="O24" s="291">
        <v>10000</v>
      </c>
      <c r="P24" s="291">
        <v>50000</v>
      </c>
      <c r="Q24" s="291">
        <v>50000</v>
      </c>
      <c r="R24" s="291">
        <v>10000</v>
      </c>
      <c r="S24" s="291"/>
      <c r="T24" s="291"/>
      <c r="U24" s="291">
        <v>1000</v>
      </c>
      <c r="V24" s="291">
        <f t="shared" si="10"/>
        <v>1000</v>
      </c>
      <c r="W24" s="307">
        <f t="shared" si="11"/>
        <v>10</v>
      </c>
      <c r="X24" s="298"/>
      <c r="Y24" s="291">
        <v>9000</v>
      </c>
      <c r="Z24" s="291"/>
      <c r="AA24" s="291"/>
      <c r="AB24" s="297"/>
      <c r="AC24" s="299"/>
      <c r="AD24" s="298"/>
      <c r="AE24" s="297"/>
      <c r="AF24" s="299"/>
      <c r="AG24" s="298"/>
      <c r="AH24" s="291"/>
      <c r="AI24" s="291"/>
      <c r="AJ24" s="291"/>
      <c r="AK24" s="297"/>
      <c r="AL24" s="299"/>
      <c r="AM24" s="298"/>
      <c r="AN24" s="291"/>
      <c r="AO24" s="291"/>
      <c r="AP24" s="291"/>
      <c r="AQ24" s="297"/>
      <c r="AR24" s="299"/>
      <c r="AS24" s="298"/>
      <c r="AT24" s="297"/>
      <c r="AU24" s="297"/>
      <c r="AV24" s="297"/>
      <c r="AW24" s="297"/>
      <c r="AX24" s="299"/>
      <c r="AY24" s="298"/>
      <c r="AZ24" s="297"/>
      <c r="BA24" s="299"/>
      <c r="BB24" s="297"/>
      <c r="BC24" s="253"/>
    </row>
    <row r="25" spans="1:55" ht="24.75" customHeight="1">
      <c r="A25" s="15"/>
      <c r="B25" s="10"/>
      <c r="C25" s="10"/>
      <c r="D25" s="11"/>
      <c r="E25" s="16"/>
      <c r="F25" s="10"/>
      <c r="G25" s="18"/>
      <c r="H25" s="19"/>
      <c r="I25" s="20"/>
      <c r="J25" s="16"/>
      <c r="K25" s="10"/>
      <c r="L25" s="199"/>
      <c r="M25" s="11" t="s">
        <v>24</v>
      </c>
      <c r="N25" s="200" t="s">
        <v>154</v>
      </c>
      <c r="O25" s="291">
        <v>50000</v>
      </c>
      <c r="P25" s="291">
        <v>100000</v>
      </c>
      <c r="Q25" s="291">
        <v>100000</v>
      </c>
      <c r="R25" s="291">
        <v>50000</v>
      </c>
      <c r="S25" s="291"/>
      <c r="T25" s="291"/>
      <c r="U25" s="291">
        <v>1000</v>
      </c>
      <c r="V25" s="291">
        <f t="shared" si="10"/>
        <v>1000</v>
      </c>
      <c r="W25" s="307">
        <f t="shared" si="11"/>
        <v>2</v>
      </c>
      <c r="X25" s="298"/>
      <c r="Y25" s="291">
        <v>49000</v>
      </c>
      <c r="Z25" s="291"/>
      <c r="AA25" s="291"/>
      <c r="AB25" s="297"/>
      <c r="AC25" s="299"/>
      <c r="AD25" s="298"/>
      <c r="AE25" s="297"/>
      <c r="AF25" s="299"/>
      <c r="AG25" s="298"/>
      <c r="AH25" s="291"/>
      <c r="AI25" s="291"/>
      <c r="AJ25" s="291"/>
      <c r="AK25" s="297"/>
      <c r="AL25" s="299"/>
      <c r="AM25" s="298"/>
      <c r="AN25" s="291"/>
      <c r="AO25" s="291"/>
      <c r="AP25" s="291"/>
      <c r="AQ25" s="297"/>
      <c r="AR25" s="299"/>
      <c r="AS25" s="298"/>
      <c r="AT25" s="297"/>
      <c r="AU25" s="297"/>
      <c r="AV25" s="297"/>
      <c r="AW25" s="297"/>
      <c r="AX25" s="299"/>
      <c r="AY25" s="298"/>
      <c r="AZ25" s="297"/>
      <c r="BA25" s="299"/>
      <c r="BB25" s="297"/>
      <c r="BC25" s="253"/>
    </row>
    <row r="26" spans="1:55" ht="24.75" customHeight="1">
      <c r="A26" s="15"/>
      <c r="B26" s="10"/>
      <c r="C26" s="10"/>
      <c r="D26" s="11"/>
      <c r="E26" s="16"/>
      <c r="F26" s="10"/>
      <c r="G26" s="18"/>
      <c r="H26" s="19"/>
      <c r="I26" s="20"/>
      <c r="J26" s="16"/>
      <c r="K26" s="10"/>
      <c r="L26" s="10"/>
      <c r="M26" s="202" t="s">
        <v>26</v>
      </c>
      <c r="N26" s="203" t="s">
        <v>95</v>
      </c>
      <c r="O26" s="205">
        <v>940000</v>
      </c>
      <c r="P26" s="205">
        <v>1802000</v>
      </c>
      <c r="Q26" s="205">
        <v>2074000</v>
      </c>
      <c r="R26" s="205">
        <v>940000</v>
      </c>
      <c r="S26" s="205"/>
      <c r="T26" s="205"/>
      <c r="U26" s="205">
        <v>16000</v>
      </c>
      <c r="V26" s="205">
        <f t="shared" si="10"/>
        <v>16000</v>
      </c>
      <c r="W26" s="204">
        <f t="shared" si="11"/>
        <v>1.702127659574468</v>
      </c>
      <c r="X26" s="156"/>
      <c r="Y26" s="205">
        <v>924000</v>
      </c>
      <c r="Z26" s="205"/>
      <c r="AA26" s="205"/>
      <c r="AB26" s="254">
        <f t="shared" si="12"/>
        <v>924000</v>
      </c>
      <c r="AC26" s="255">
        <f>AB26/(Q26/100)</f>
        <v>44.55159112825458</v>
      </c>
      <c r="AD26" s="156"/>
      <c r="AE26" s="254">
        <f t="shared" si="13"/>
        <v>940000</v>
      </c>
      <c r="AF26" s="255">
        <f>AE26/(Q26/100)</f>
        <v>45.32304725168756</v>
      </c>
      <c r="AG26" s="156"/>
      <c r="AH26" s="205"/>
      <c r="AI26" s="205"/>
      <c r="AJ26" s="205"/>
      <c r="AK26" s="254">
        <f t="shared" si="14"/>
        <v>0</v>
      </c>
      <c r="AL26" s="255">
        <f>AK26/(Q26/100)</f>
        <v>0</v>
      </c>
      <c r="AM26" s="156"/>
      <c r="AN26" s="205"/>
      <c r="AO26" s="205"/>
      <c r="AP26" s="205"/>
      <c r="AQ26" s="254">
        <f t="shared" si="15"/>
        <v>0</v>
      </c>
      <c r="AR26" s="255">
        <f>AQ26/(Q26/100)</f>
        <v>0</v>
      </c>
      <c r="AS26" s="156"/>
      <c r="AT26" s="254">
        <f t="shared" si="16"/>
        <v>0</v>
      </c>
      <c r="AU26" s="254">
        <f t="shared" si="8"/>
        <v>0</v>
      </c>
      <c r="AV26" s="252"/>
      <c r="AW26" s="254">
        <f t="shared" si="17"/>
        <v>940000</v>
      </c>
      <c r="AX26" s="255">
        <f>AW26/(Q26/100)</f>
        <v>45.32304725168756</v>
      </c>
      <c r="AY26" s="156"/>
      <c r="AZ26" s="254">
        <f t="shared" si="18"/>
        <v>0</v>
      </c>
      <c r="BA26" s="255">
        <f t="shared" si="19"/>
        <v>100</v>
      </c>
      <c r="BB26" s="254">
        <f t="shared" si="20"/>
        <v>940000</v>
      </c>
      <c r="BC26" s="255"/>
    </row>
    <row r="27" spans="1:55" ht="24.75" customHeight="1">
      <c r="A27" s="15"/>
      <c r="B27" s="10"/>
      <c r="C27" s="10"/>
      <c r="D27" s="11"/>
      <c r="E27" s="16"/>
      <c r="F27" s="10"/>
      <c r="G27" s="18"/>
      <c r="H27" s="19"/>
      <c r="I27" s="20"/>
      <c r="J27" s="16"/>
      <c r="K27" s="10"/>
      <c r="L27" s="2">
        <v>3</v>
      </c>
      <c r="M27" s="8"/>
      <c r="N27" s="39" t="s">
        <v>97</v>
      </c>
      <c r="O27" s="160">
        <f aca="true" t="shared" si="29" ref="O27:U27">O28</f>
        <v>50000</v>
      </c>
      <c r="P27" s="160">
        <f t="shared" si="29"/>
        <v>50000</v>
      </c>
      <c r="Q27" s="160">
        <f t="shared" si="29"/>
        <v>50000</v>
      </c>
      <c r="R27" s="160">
        <f t="shared" si="29"/>
        <v>50000</v>
      </c>
      <c r="S27" s="160">
        <f t="shared" si="29"/>
        <v>0</v>
      </c>
      <c r="T27" s="160">
        <f t="shared" si="29"/>
        <v>0</v>
      </c>
      <c r="U27" s="160">
        <f t="shared" si="29"/>
        <v>1000</v>
      </c>
      <c r="V27" s="160">
        <f t="shared" si="10"/>
        <v>1000</v>
      </c>
      <c r="W27" s="42">
        <f t="shared" si="11"/>
        <v>2</v>
      </c>
      <c r="X27" s="98"/>
      <c r="Y27" s="160">
        <f>Y28</f>
        <v>49000</v>
      </c>
      <c r="Z27" s="160">
        <f>Z28</f>
        <v>0</v>
      </c>
      <c r="AA27" s="160">
        <f>AA28</f>
        <v>0</v>
      </c>
      <c r="AB27" s="246">
        <f t="shared" si="12"/>
        <v>49000</v>
      </c>
      <c r="AC27" s="247">
        <f>AB27/(R27/100)</f>
        <v>98</v>
      </c>
      <c r="AD27" s="98"/>
      <c r="AE27" s="246">
        <f>V27+AB27</f>
        <v>50000</v>
      </c>
      <c r="AF27" s="247">
        <f>AE27/(R27/100)</f>
        <v>100</v>
      </c>
      <c r="AG27" s="98"/>
      <c r="AH27" s="160">
        <f>AH28</f>
        <v>0</v>
      </c>
      <c r="AI27" s="160">
        <f>AI28</f>
        <v>0</v>
      </c>
      <c r="AJ27" s="160">
        <f>AJ28</f>
        <v>0</v>
      </c>
      <c r="AK27" s="246">
        <f t="shared" si="14"/>
        <v>0</v>
      </c>
      <c r="AL27" s="247">
        <f>AK27/(R27/100)</f>
        <v>0</v>
      </c>
      <c r="AM27" s="98"/>
      <c r="AN27" s="160">
        <f>AN28</f>
        <v>0</v>
      </c>
      <c r="AO27" s="160">
        <f>AO28</f>
        <v>0</v>
      </c>
      <c r="AP27" s="160">
        <f>AP28</f>
        <v>0</v>
      </c>
      <c r="AQ27" s="246">
        <f t="shared" si="15"/>
        <v>0</v>
      </c>
      <c r="AR27" s="247">
        <f>AQ27/(R27/100)</f>
        <v>0</v>
      </c>
      <c r="AS27" s="98"/>
      <c r="AT27" s="246">
        <f>AK27+AQ27</f>
        <v>0</v>
      </c>
      <c r="AU27" s="246">
        <f>AT27/(R27/100)</f>
        <v>0</v>
      </c>
      <c r="AV27" s="244"/>
      <c r="AW27" s="246">
        <f>AE27+AT27</f>
        <v>50000</v>
      </c>
      <c r="AX27" s="247">
        <f>AW27/(R27/100)</f>
        <v>100</v>
      </c>
      <c r="AY27" s="98"/>
      <c r="AZ27" s="246">
        <f>R27-AW27</f>
        <v>0</v>
      </c>
      <c r="BA27" s="247">
        <f>AW27/(R27/100)</f>
        <v>100</v>
      </c>
      <c r="BB27" s="246">
        <f>AW27-AZ27</f>
        <v>50000</v>
      </c>
      <c r="BC27" s="255"/>
    </row>
    <row r="28" spans="1:55" ht="24.75" customHeight="1">
      <c r="A28" s="15"/>
      <c r="B28" s="10"/>
      <c r="C28" s="10"/>
      <c r="D28" s="11"/>
      <c r="E28" s="16"/>
      <c r="F28" s="10"/>
      <c r="G28" s="18"/>
      <c r="H28" s="19"/>
      <c r="I28" s="20"/>
      <c r="J28" s="16"/>
      <c r="K28" s="10"/>
      <c r="L28" s="10"/>
      <c r="M28" s="202" t="s">
        <v>96</v>
      </c>
      <c r="N28" s="203" t="s">
        <v>85</v>
      </c>
      <c r="O28" s="205">
        <v>50000</v>
      </c>
      <c r="P28" s="205">
        <v>50000</v>
      </c>
      <c r="Q28" s="205">
        <v>50000</v>
      </c>
      <c r="R28" s="205">
        <v>50000</v>
      </c>
      <c r="S28" s="205"/>
      <c r="T28" s="205"/>
      <c r="U28" s="205">
        <v>1000</v>
      </c>
      <c r="V28" s="205">
        <f t="shared" si="10"/>
        <v>1000</v>
      </c>
      <c r="W28" s="204">
        <f t="shared" si="11"/>
        <v>2</v>
      </c>
      <c r="X28" s="156"/>
      <c r="Y28" s="205">
        <v>49000</v>
      </c>
      <c r="Z28" s="205"/>
      <c r="AA28" s="205"/>
      <c r="AB28" s="254"/>
      <c r="AC28" s="255"/>
      <c r="AD28" s="156"/>
      <c r="AE28" s="254"/>
      <c r="AF28" s="255"/>
      <c r="AG28" s="156"/>
      <c r="AH28" s="205"/>
      <c r="AI28" s="205"/>
      <c r="AJ28" s="205"/>
      <c r="AK28" s="254"/>
      <c r="AL28" s="255"/>
      <c r="AM28" s="156"/>
      <c r="AN28" s="205"/>
      <c r="AO28" s="205"/>
      <c r="AP28" s="205"/>
      <c r="AQ28" s="254"/>
      <c r="AR28" s="255"/>
      <c r="AS28" s="156"/>
      <c r="AT28" s="254"/>
      <c r="AU28" s="254"/>
      <c r="AV28" s="252"/>
      <c r="AW28" s="254"/>
      <c r="AX28" s="255"/>
      <c r="AY28" s="156"/>
      <c r="AZ28" s="254"/>
      <c r="BA28" s="255"/>
      <c r="BB28" s="254"/>
      <c r="BC28" s="255"/>
    </row>
    <row r="29" spans="1:55" ht="24.75" customHeight="1">
      <c r="A29" s="15"/>
      <c r="B29" s="10"/>
      <c r="C29" s="10"/>
      <c r="D29" s="11"/>
      <c r="E29" s="16"/>
      <c r="F29" s="10"/>
      <c r="G29" s="18"/>
      <c r="H29" s="19"/>
      <c r="I29" s="20"/>
      <c r="J29" s="16"/>
      <c r="K29" s="292">
        <v>2</v>
      </c>
      <c r="L29" s="3"/>
      <c r="M29" s="8"/>
      <c r="N29" s="40" t="s">
        <v>12</v>
      </c>
      <c r="O29" s="158">
        <f aca="true" t="shared" si="30" ref="O29:U29">O30+O32+O34</f>
        <v>150000</v>
      </c>
      <c r="P29" s="158">
        <f t="shared" si="30"/>
        <v>150000</v>
      </c>
      <c r="Q29" s="158">
        <f t="shared" si="30"/>
        <v>150000</v>
      </c>
      <c r="R29" s="158">
        <f t="shared" si="30"/>
        <v>150000</v>
      </c>
      <c r="S29" s="158">
        <f t="shared" si="30"/>
        <v>0</v>
      </c>
      <c r="T29" s="158">
        <f t="shared" si="30"/>
        <v>0</v>
      </c>
      <c r="U29" s="158">
        <f t="shared" si="30"/>
        <v>4000</v>
      </c>
      <c r="V29" s="158">
        <f t="shared" si="10"/>
        <v>4000</v>
      </c>
      <c r="W29" s="44">
        <f t="shared" si="11"/>
        <v>2.6666666666666665</v>
      </c>
      <c r="X29" s="98"/>
      <c r="Y29" s="158">
        <f>Y30+Y32+Y34</f>
        <v>146000</v>
      </c>
      <c r="Z29" s="158">
        <f>Z30+Z32+Z34</f>
        <v>0</v>
      </c>
      <c r="AA29" s="158">
        <f>AA30+AA32+AA34</f>
        <v>0</v>
      </c>
      <c r="AB29" s="244">
        <f t="shared" si="12"/>
        <v>146000</v>
      </c>
      <c r="AC29" s="245">
        <f>AB29/(R29/100)</f>
        <v>97.33333333333333</v>
      </c>
      <c r="AD29" s="98"/>
      <c r="AE29" s="244">
        <f t="shared" si="13"/>
        <v>150000</v>
      </c>
      <c r="AF29" s="245">
        <f>AE29/(R29/100)</f>
        <v>100</v>
      </c>
      <c r="AG29" s="98"/>
      <c r="AH29" s="158">
        <f>AH30+AH32+AH34</f>
        <v>0</v>
      </c>
      <c r="AI29" s="158">
        <f>AI30+AI32+AI34</f>
        <v>0</v>
      </c>
      <c r="AJ29" s="158">
        <f>AJ30+AJ32+AJ34</f>
        <v>0</v>
      </c>
      <c r="AK29" s="244">
        <f t="shared" si="14"/>
        <v>0</v>
      </c>
      <c r="AL29" s="245">
        <f>AK29/(R29/100)</f>
        <v>0</v>
      </c>
      <c r="AM29" s="98"/>
      <c r="AN29" s="158">
        <f>AN30+AN32+AN34</f>
        <v>0</v>
      </c>
      <c r="AO29" s="158">
        <f>AO30+AO32+AO34</f>
        <v>0</v>
      </c>
      <c r="AP29" s="158">
        <f>AP30+AP32+AP34</f>
        <v>0</v>
      </c>
      <c r="AQ29" s="244">
        <f t="shared" si="15"/>
        <v>0</v>
      </c>
      <c r="AR29" s="245">
        <f>AQ29/(R29/100)</f>
        <v>0</v>
      </c>
      <c r="AS29" s="98"/>
      <c r="AT29" s="244">
        <f t="shared" si="16"/>
        <v>0</v>
      </c>
      <c r="AU29" s="244">
        <f t="shared" si="8"/>
        <v>0</v>
      </c>
      <c r="AV29" s="242"/>
      <c r="AW29" s="244">
        <f t="shared" si="17"/>
        <v>150000</v>
      </c>
      <c r="AX29" s="245">
        <f>AW29/(R29/100)</f>
        <v>100</v>
      </c>
      <c r="AY29" s="98"/>
      <c r="AZ29" s="244">
        <f t="shared" si="18"/>
        <v>0</v>
      </c>
      <c r="BA29" s="245">
        <f t="shared" si="19"/>
        <v>100</v>
      </c>
      <c r="BB29" s="244">
        <f t="shared" si="20"/>
        <v>150000</v>
      </c>
      <c r="BC29" s="251"/>
    </row>
    <row r="30" spans="1:55" ht="24.75" customHeight="1">
      <c r="A30" s="15"/>
      <c r="B30" s="10"/>
      <c r="C30" s="10"/>
      <c r="D30" s="11"/>
      <c r="E30" s="16"/>
      <c r="F30" s="10"/>
      <c r="G30" s="18"/>
      <c r="H30" s="19"/>
      <c r="I30" s="20"/>
      <c r="J30" s="16"/>
      <c r="K30" s="192"/>
      <c r="L30" s="2">
        <v>1</v>
      </c>
      <c r="M30" s="8"/>
      <c r="N30" s="39" t="s">
        <v>98</v>
      </c>
      <c r="O30" s="160">
        <f aca="true" t="shared" si="31" ref="O30:U30">O31</f>
        <v>50000</v>
      </c>
      <c r="P30" s="160">
        <f t="shared" si="31"/>
        <v>50000</v>
      </c>
      <c r="Q30" s="160">
        <f t="shared" si="31"/>
        <v>50000</v>
      </c>
      <c r="R30" s="160">
        <f t="shared" si="31"/>
        <v>50000</v>
      </c>
      <c r="S30" s="160">
        <f t="shared" si="31"/>
        <v>0</v>
      </c>
      <c r="T30" s="160">
        <f t="shared" si="31"/>
        <v>0</v>
      </c>
      <c r="U30" s="160">
        <f t="shared" si="31"/>
        <v>2000</v>
      </c>
      <c r="V30" s="160">
        <f t="shared" si="10"/>
        <v>2000</v>
      </c>
      <c r="W30" s="42">
        <f t="shared" si="11"/>
        <v>4</v>
      </c>
      <c r="X30" s="98"/>
      <c r="Y30" s="160">
        <f>Y31</f>
        <v>48000</v>
      </c>
      <c r="Z30" s="160">
        <f>Z31</f>
        <v>0</v>
      </c>
      <c r="AA30" s="160">
        <f>AA31</f>
        <v>0</v>
      </c>
      <c r="AB30" s="246">
        <f t="shared" si="12"/>
        <v>48000</v>
      </c>
      <c r="AC30" s="247">
        <f>AB30/(Q30/100)</f>
        <v>96</v>
      </c>
      <c r="AD30" s="98"/>
      <c r="AE30" s="246">
        <f>V30+AB30</f>
        <v>50000</v>
      </c>
      <c r="AF30" s="247">
        <f>AE30/(Q30/100)</f>
        <v>100</v>
      </c>
      <c r="AG30" s="98"/>
      <c r="AH30" s="160">
        <f>AH31</f>
        <v>0</v>
      </c>
      <c r="AI30" s="160">
        <f>AI31</f>
        <v>0</v>
      </c>
      <c r="AJ30" s="160">
        <f>AJ31</f>
        <v>0</v>
      </c>
      <c r="AK30" s="246">
        <f t="shared" si="14"/>
        <v>0</v>
      </c>
      <c r="AL30" s="247">
        <f>AK30/(Q30/100)</f>
        <v>0</v>
      </c>
      <c r="AM30" s="98"/>
      <c r="AN30" s="160">
        <f>AN31</f>
        <v>0</v>
      </c>
      <c r="AO30" s="160">
        <f>AO31</f>
        <v>0</v>
      </c>
      <c r="AP30" s="160">
        <f>AP31</f>
        <v>0</v>
      </c>
      <c r="AQ30" s="246">
        <f t="shared" si="15"/>
        <v>0</v>
      </c>
      <c r="AR30" s="247">
        <f>AQ30/(Q30/100)</f>
        <v>0</v>
      </c>
      <c r="AS30" s="98"/>
      <c r="AT30" s="246">
        <f>AK30+AQ30</f>
        <v>0</v>
      </c>
      <c r="AU30" s="246">
        <f>AT30/(R30/100)</f>
        <v>0</v>
      </c>
      <c r="AV30" s="244"/>
      <c r="AW30" s="246">
        <f>AE30+AT30</f>
        <v>50000</v>
      </c>
      <c r="AX30" s="247">
        <f>AW30/(Q30/100)</f>
        <v>100</v>
      </c>
      <c r="AY30" s="98"/>
      <c r="AZ30" s="246">
        <f>R30-AW30</f>
        <v>0</v>
      </c>
      <c r="BA30" s="247">
        <f>AW30/(R30/100)</f>
        <v>100</v>
      </c>
      <c r="BB30" s="246">
        <f>AW30-AZ30</f>
        <v>50000</v>
      </c>
      <c r="BC30" s="251"/>
    </row>
    <row r="31" spans="1:55" ht="24.75" customHeight="1">
      <c r="A31" s="15"/>
      <c r="B31" s="10"/>
      <c r="C31" s="10"/>
      <c r="D31" s="11"/>
      <c r="E31" s="16"/>
      <c r="F31" s="10"/>
      <c r="G31" s="18"/>
      <c r="H31" s="19"/>
      <c r="I31" s="20"/>
      <c r="J31" s="16"/>
      <c r="K31" s="192"/>
      <c r="L31" s="10"/>
      <c r="M31" s="11" t="s">
        <v>24</v>
      </c>
      <c r="N31" s="289" t="s">
        <v>155</v>
      </c>
      <c r="O31" s="291">
        <v>50000</v>
      </c>
      <c r="P31" s="291">
        <v>50000</v>
      </c>
      <c r="Q31" s="291">
        <v>50000</v>
      </c>
      <c r="R31" s="291">
        <v>50000</v>
      </c>
      <c r="S31" s="291"/>
      <c r="T31" s="291"/>
      <c r="U31" s="291">
        <v>2000</v>
      </c>
      <c r="V31" s="291">
        <f t="shared" si="10"/>
        <v>2000</v>
      </c>
      <c r="W31" s="307">
        <f t="shared" si="11"/>
        <v>4</v>
      </c>
      <c r="X31" s="156"/>
      <c r="Y31" s="291">
        <v>48000</v>
      </c>
      <c r="Z31" s="291"/>
      <c r="AA31" s="291"/>
      <c r="AB31" s="250"/>
      <c r="AC31" s="251"/>
      <c r="AD31" s="156"/>
      <c r="AE31" s="250"/>
      <c r="AF31" s="251"/>
      <c r="AG31" s="156"/>
      <c r="AH31" s="291"/>
      <c r="AI31" s="291"/>
      <c r="AJ31" s="291"/>
      <c r="AK31" s="250"/>
      <c r="AL31" s="251"/>
      <c r="AM31" s="156"/>
      <c r="AN31" s="291"/>
      <c r="AO31" s="291"/>
      <c r="AP31" s="291"/>
      <c r="AQ31" s="250"/>
      <c r="AR31" s="251"/>
      <c r="AS31" s="156"/>
      <c r="AT31" s="250"/>
      <c r="AU31" s="250"/>
      <c r="AV31" s="254"/>
      <c r="AW31" s="250"/>
      <c r="AX31" s="251"/>
      <c r="AY31" s="156"/>
      <c r="AZ31" s="250"/>
      <c r="BA31" s="251"/>
      <c r="BB31" s="250"/>
      <c r="BC31" s="251"/>
    </row>
    <row r="32" spans="1:55" ht="24.75" customHeight="1">
      <c r="A32" s="15"/>
      <c r="B32" s="10"/>
      <c r="C32" s="10"/>
      <c r="D32" s="11"/>
      <c r="E32" s="16"/>
      <c r="F32" s="10"/>
      <c r="G32" s="18"/>
      <c r="H32" s="19"/>
      <c r="I32" s="20"/>
      <c r="J32" s="16"/>
      <c r="K32" s="10"/>
      <c r="L32" s="2">
        <v>2</v>
      </c>
      <c r="M32" s="8"/>
      <c r="N32" s="39" t="s">
        <v>79</v>
      </c>
      <c r="O32" s="160">
        <f aca="true" t="shared" si="32" ref="O32:U32">O33</f>
        <v>50000</v>
      </c>
      <c r="P32" s="160">
        <f t="shared" si="32"/>
        <v>50000</v>
      </c>
      <c r="Q32" s="160">
        <f t="shared" si="32"/>
        <v>50000</v>
      </c>
      <c r="R32" s="160">
        <f t="shared" si="32"/>
        <v>50000</v>
      </c>
      <c r="S32" s="160">
        <f t="shared" si="32"/>
        <v>0</v>
      </c>
      <c r="T32" s="160">
        <f t="shared" si="32"/>
        <v>0</v>
      </c>
      <c r="U32" s="160">
        <f t="shared" si="32"/>
        <v>1000</v>
      </c>
      <c r="V32" s="160">
        <f t="shared" si="10"/>
        <v>1000</v>
      </c>
      <c r="W32" s="42">
        <f t="shared" si="11"/>
        <v>2</v>
      </c>
      <c r="X32" s="98"/>
      <c r="Y32" s="160">
        <f>Y33</f>
        <v>49000</v>
      </c>
      <c r="Z32" s="160">
        <f>Z33</f>
        <v>0</v>
      </c>
      <c r="AA32" s="160">
        <f>AA33</f>
        <v>0</v>
      </c>
      <c r="AB32" s="246">
        <f t="shared" si="12"/>
        <v>49000</v>
      </c>
      <c r="AC32" s="247">
        <f>AB32/(Q32/100)</f>
        <v>98</v>
      </c>
      <c r="AD32" s="98"/>
      <c r="AE32" s="246">
        <f t="shared" si="13"/>
        <v>50000</v>
      </c>
      <c r="AF32" s="247">
        <f>AE32/(Q32/100)</f>
        <v>100</v>
      </c>
      <c r="AG32" s="98"/>
      <c r="AH32" s="160">
        <f>AH33</f>
        <v>0</v>
      </c>
      <c r="AI32" s="160">
        <f>AI33</f>
        <v>0</v>
      </c>
      <c r="AJ32" s="160">
        <f>AJ33</f>
        <v>0</v>
      </c>
      <c r="AK32" s="246">
        <f t="shared" si="14"/>
        <v>0</v>
      </c>
      <c r="AL32" s="247">
        <f>AK32/(Q32/100)</f>
        <v>0</v>
      </c>
      <c r="AM32" s="98"/>
      <c r="AN32" s="160">
        <f>AN33</f>
        <v>0</v>
      </c>
      <c r="AO32" s="160">
        <f>AO33</f>
        <v>0</v>
      </c>
      <c r="AP32" s="160">
        <f>AP33</f>
        <v>0</v>
      </c>
      <c r="AQ32" s="246">
        <f t="shared" si="15"/>
        <v>0</v>
      </c>
      <c r="AR32" s="247">
        <f>AQ32/(Q32/100)</f>
        <v>0</v>
      </c>
      <c r="AS32" s="98"/>
      <c r="AT32" s="246">
        <f t="shared" si="16"/>
        <v>0</v>
      </c>
      <c r="AU32" s="246">
        <f t="shared" si="8"/>
        <v>0</v>
      </c>
      <c r="AV32" s="244"/>
      <c r="AW32" s="246">
        <f t="shared" si="17"/>
        <v>50000</v>
      </c>
      <c r="AX32" s="247">
        <f>AW32/(Q32/100)</f>
        <v>100</v>
      </c>
      <c r="AY32" s="98"/>
      <c r="AZ32" s="246">
        <f t="shared" si="18"/>
        <v>0</v>
      </c>
      <c r="BA32" s="247">
        <f t="shared" si="19"/>
        <v>100</v>
      </c>
      <c r="BB32" s="246">
        <f t="shared" si="20"/>
        <v>50000</v>
      </c>
      <c r="BC32" s="253"/>
    </row>
    <row r="33" spans="1:55" ht="24.75" customHeight="1">
      <c r="A33" s="15"/>
      <c r="B33" s="10"/>
      <c r="C33" s="10"/>
      <c r="D33" s="11"/>
      <c r="E33" s="16"/>
      <c r="F33" s="10"/>
      <c r="G33" s="18"/>
      <c r="H33" s="19"/>
      <c r="I33" s="20"/>
      <c r="J33" s="16"/>
      <c r="K33" s="10"/>
      <c r="L33" s="10"/>
      <c r="M33" s="202" t="s">
        <v>30</v>
      </c>
      <c r="N33" s="203" t="s">
        <v>79</v>
      </c>
      <c r="O33" s="205">
        <v>50000</v>
      </c>
      <c r="P33" s="205">
        <v>50000</v>
      </c>
      <c r="Q33" s="205">
        <v>50000</v>
      </c>
      <c r="R33" s="205">
        <v>50000</v>
      </c>
      <c r="S33" s="205"/>
      <c r="T33" s="205"/>
      <c r="U33" s="205">
        <v>1000</v>
      </c>
      <c r="V33" s="205">
        <f t="shared" si="10"/>
        <v>1000</v>
      </c>
      <c r="W33" s="204">
        <f t="shared" si="11"/>
        <v>2</v>
      </c>
      <c r="X33" s="156"/>
      <c r="Y33" s="205">
        <v>49000</v>
      </c>
      <c r="Z33" s="205"/>
      <c r="AA33" s="205"/>
      <c r="AB33" s="254">
        <f t="shared" si="12"/>
        <v>49000</v>
      </c>
      <c r="AC33" s="255">
        <f>AB33/(Q33/100)</f>
        <v>98</v>
      </c>
      <c r="AD33" s="156"/>
      <c r="AE33" s="254">
        <f t="shared" si="13"/>
        <v>50000</v>
      </c>
      <c r="AF33" s="255">
        <f>AE33/(Q33/100)</f>
        <v>100</v>
      </c>
      <c r="AG33" s="156"/>
      <c r="AH33" s="205"/>
      <c r="AI33" s="205"/>
      <c r="AJ33" s="205"/>
      <c r="AK33" s="254">
        <f t="shared" si="14"/>
        <v>0</v>
      </c>
      <c r="AL33" s="255">
        <f>AK33/(Q33/100)</f>
        <v>0</v>
      </c>
      <c r="AM33" s="156"/>
      <c r="AN33" s="205"/>
      <c r="AO33" s="205"/>
      <c r="AP33" s="205"/>
      <c r="AQ33" s="254">
        <f t="shared" si="15"/>
        <v>0</v>
      </c>
      <c r="AR33" s="255">
        <f>AQ33/(Q33/100)</f>
        <v>0</v>
      </c>
      <c r="AS33" s="156"/>
      <c r="AT33" s="254">
        <f t="shared" si="16"/>
        <v>0</v>
      </c>
      <c r="AU33" s="254">
        <f t="shared" si="8"/>
        <v>0</v>
      </c>
      <c r="AV33" s="252"/>
      <c r="AW33" s="254">
        <f t="shared" si="17"/>
        <v>50000</v>
      </c>
      <c r="AX33" s="255">
        <f>AW33/(Q33/100)</f>
        <v>100</v>
      </c>
      <c r="AY33" s="156"/>
      <c r="AZ33" s="254">
        <f t="shared" si="18"/>
        <v>0</v>
      </c>
      <c r="BA33" s="255">
        <f t="shared" si="19"/>
        <v>100</v>
      </c>
      <c r="BB33" s="254">
        <f t="shared" si="20"/>
        <v>50000</v>
      </c>
      <c r="BC33" s="255"/>
    </row>
    <row r="34" spans="1:55" ht="24.75" customHeight="1">
      <c r="A34" s="15"/>
      <c r="B34" s="10"/>
      <c r="C34" s="10"/>
      <c r="D34" s="11"/>
      <c r="E34" s="16"/>
      <c r="F34" s="10"/>
      <c r="G34" s="18"/>
      <c r="H34" s="19"/>
      <c r="I34" s="20"/>
      <c r="J34" s="16"/>
      <c r="K34" s="10"/>
      <c r="L34" s="2">
        <v>7</v>
      </c>
      <c r="M34" s="8"/>
      <c r="N34" s="39" t="s">
        <v>156</v>
      </c>
      <c r="O34" s="160">
        <f aca="true" t="shared" si="33" ref="O34:U34">O35</f>
        <v>50000</v>
      </c>
      <c r="P34" s="160">
        <f t="shared" si="33"/>
        <v>50000</v>
      </c>
      <c r="Q34" s="160">
        <f t="shared" si="33"/>
        <v>50000</v>
      </c>
      <c r="R34" s="160">
        <f t="shared" si="33"/>
        <v>50000</v>
      </c>
      <c r="S34" s="160">
        <f t="shared" si="33"/>
        <v>0</v>
      </c>
      <c r="T34" s="160">
        <f t="shared" si="33"/>
        <v>0</v>
      </c>
      <c r="U34" s="160">
        <f t="shared" si="33"/>
        <v>1000</v>
      </c>
      <c r="V34" s="160">
        <f t="shared" si="10"/>
        <v>1000</v>
      </c>
      <c r="W34" s="42">
        <f t="shared" si="11"/>
        <v>2</v>
      </c>
      <c r="X34" s="98"/>
      <c r="Y34" s="160">
        <f>Y35</f>
        <v>49000</v>
      </c>
      <c r="Z34" s="160">
        <f>Z35</f>
        <v>0</v>
      </c>
      <c r="AA34" s="160">
        <f>AA35</f>
        <v>0</v>
      </c>
      <c r="AB34" s="246">
        <f t="shared" si="12"/>
        <v>49000</v>
      </c>
      <c r="AC34" s="247">
        <f>AB34/(R34/100)</f>
        <v>98</v>
      </c>
      <c r="AD34" s="98"/>
      <c r="AE34" s="246">
        <f t="shared" si="13"/>
        <v>50000</v>
      </c>
      <c r="AF34" s="247">
        <f>AE34/(R34/100)</f>
        <v>100</v>
      </c>
      <c r="AG34" s="98"/>
      <c r="AH34" s="160">
        <f>AH35</f>
        <v>0</v>
      </c>
      <c r="AI34" s="160">
        <f>AI35</f>
        <v>0</v>
      </c>
      <c r="AJ34" s="160">
        <f>AJ35</f>
        <v>0</v>
      </c>
      <c r="AK34" s="246">
        <f t="shared" si="14"/>
        <v>0</v>
      </c>
      <c r="AL34" s="247">
        <f>AK34/(R34/100)</f>
        <v>0</v>
      </c>
      <c r="AM34" s="98"/>
      <c r="AN34" s="160">
        <f>AN35</f>
        <v>0</v>
      </c>
      <c r="AO34" s="160">
        <f>AO35</f>
        <v>0</v>
      </c>
      <c r="AP34" s="160">
        <f>AP35</f>
        <v>0</v>
      </c>
      <c r="AQ34" s="246">
        <f t="shared" si="15"/>
        <v>0</v>
      </c>
      <c r="AR34" s="247">
        <f>AQ34/(R34/100)</f>
        <v>0</v>
      </c>
      <c r="AS34" s="98"/>
      <c r="AT34" s="246">
        <f t="shared" si="16"/>
        <v>0</v>
      </c>
      <c r="AU34" s="246">
        <f t="shared" si="8"/>
        <v>0</v>
      </c>
      <c r="AV34" s="244"/>
      <c r="AW34" s="246">
        <f t="shared" si="17"/>
        <v>50000</v>
      </c>
      <c r="AX34" s="247">
        <f>AW34/(R34/100)</f>
        <v>100</v>
      </c>
      <c r="AY34" s="98"/>
      <c r="AZ34" s="246">
        <f t="shared" si="18"/>
        <v>0</v>
      </c>
      <c r="BA34" s="247">
        <f t="shared" si="19"/>
        <v>100</v>
      </c>
      <c r="BB34" s="246">
        <f t="shared" si="20"/>
        <v>50000</v>
      </c>
      <c r="BC34" s="255"/>
    </row>
    <row r="35" spans="1:55" ht="24.75" customHeight="1">
      <c r="A35" s="15"/>
      <c r="B35" s="10"/>
      <c r="C35" s="10"/>
      <c r="D35" s="11"/>
      <c r="E35" s="16"/>
      <c r="F35" s="10"/>
      <c r="G35" s="18"/>
      <c r="H35" s="19"/>
      <c r="I35" s="20"/>
      <c r="J35" s="16"/>
      <c r="K35" s="10"/>
      <c r="L35" s="10"/>
      <c r="M35" s="202" t="s">
        <v>30</v>
      </c>
      <c r="N35" s="203" t="s">
        <v>156</v>
      </c>
      <c r="O35" s="205">
        <v>50000</v>
      </c>
      <c r="P35" s="205">
        <v>50000</v>
      </c>
      <c r="Q35" s="205">
        <v>50000</v>
      </c>
      <c r="R35" s="205">
        <v>50000</v>
      </c>
      <c r="S35" s="205"/>
      <c r="T35" s="205"/>
      <c r="U35" s="205">
        <v>1000</v>
      </c>
      <c r="V35" s="205">
        <f t="shared" si="10"/>
        <v>1000</v>
      </c>
      <c r="W35" s="204">
        <f t="shared" si="11"/>
        <v>2</v>
      </c>
      <c r="X35" s="156"/>
      <c r="Y35" s="205">
        <v>49000</v>
      </c>
      <c r="Z35" s="205"/>
      <c r="AA35" s="205"/>
      <c r="AB35" s="254"/>
      <c r="AC35" s="255"/>
      <c r="AD35" s="156"/>
      <c r="AE35" s="254"/>
      <c r="AF35" s="255"/>
      <c r="AG35" s="156"/>
      <c r="AH35" s="205"/>
      <c r="AI35" s="205"/>
      <c r="AJ35" s="205"/>
      <c r="AK35" s="254"/>
      <c r="AL35" s="255"/>
      <c r="AM35" s="156"/>
      <c r="AN35" s="205"/>
      <c r="AO35" s="205"/>
      <c r="AP35" s="205"/>
      <c r="AQ35" s="254"/>
      <c r="AR35" s="255"/>
      <c r="AS35" s="156"/>
      <c r="AT35" s="254"/>
      <c r="AU35" s="254"/>
      <c r="AV35" s="252"/>
      <c r="AW35" s="254"/>
      <c r="AX35" s="255"/>
      <c r="AY35" s="156"/>
      <c r="AZ35" s="254"/>
      <c r="BA35" s="255"/>
      <c r="BB35" s="254"/>
      <c r="BC35" s="255"/>
    </row>
    <row r="36" spans="1:55" ht="19.5" customHeight="1">
      <c r="A36" s="15"/>
      <c r="B36" s="10"/>
      <c r="C36" s="10"/>
      <c r="D36" s="11"/>
      <c r="E36" s="16"/>
      <c r="F36" s="10"/>
      <c r="G36" s="18"/>
      <c r="H36" s="19"/>
      <c r="I36" s="20"/>
      <c r="J36" s="16"/>
      <c r="K36" s="292">
        <v>3</v>
      </c>
      <c r="L36" s="3"/>
      <c r="M36" s="8"/>
      <c r="N36" s="40" t="s">
        <v>15</v>
      </c>
      <c r="O36" s="158">
        <f aca="true" t="shared" si="34" ref="O36:U36">O37+O39</f>
        <v>50000</v>
      </c>
      <c r="P36" s="158">
        <f t="shared" si="34"/>
        <v>50000</v>
      </c>
      <c r="Q36" s="158">
        <f t="shared" si="34"/>
        <v>50000</v>
      </c>
      <c r="R36" s="158">
        <f t="shared" si="34"/>
        <v>50000</v>
      </c>
      <c r="S36" s="158">
        <f t="shared" si="34"/>
        <v>0</v>
      </c>
      <c r="T36" s="158">
        <f t="shared" si="34"/>
        <v>0</v>
      </c>
      <c r="U36" s="158">
        <f t="shared" si="34"/>
        <v>2000</v>
      </c>
      <c r="V36" s="158">
        <f t="shared" si="10"/>
        <v>2000</v>
      </c>
      <c r="W36" s="44">
        <f t="shared" si="11"/>
        <v>4</v>
      </c>
      <c r="X36" s="98"/>
      <c r="Y36" s="158">
        <f>Y37+Y39</f>
        <v>48000</v>
      </c>
      <c r="Z36" s="158">
        <f>Z37+Z39</f>
        <v>0</v>
      </c>
      <c r="AA36" s="158">
        <f>AA37+AA39</f>
        <v>0</v>
      </c>
      <c r="AB36" s="244">
        <f t="shared" si="12"/>
        <v>48000</v>
      </c>
      <c r="AC36" s="245">
        <f>AB36/(R36/100)</f>
        <v>96</v>
      </c>
      <c r="AD36" s="98"/>
      <c r="AE36" s="244">
        <f t="shared" si="13"/>
        <v>50000</v>
      </c>
      <c r="AF36" s="245">
        <f>AE36/(R36/100)</f>
        <v>100</v>
      </c>
      <c r="AG36" s="98"/>
      <c r="AH36" s="158">
        <f>AH37+AH39</f>
        <v>0</v>
      </c>
      <c r="AI36" s="158">
        <f>AI37+AI39</f>
        <v>0</v>
      </c>
      <c r="AJ36" s="158">
        <f>AJ37+AJ39</f>
        <v>0</v>
      </c>
      <c r="AK36" s="244">
        <f t="shared" si="14"/>
        <v>0</v>
      </c>
      <c r="AL36" s="245">
        <f>AK36/(R36/100)</f>
        <v>0</v>
      </c>
      <c r="AM36" s="98"/>
      <c r="AN36" s="158">
        <f>AN37+AN39</f>
        <v>0</v>
      </c>
      <c r="AO36" s="158">
        <f>AO37+AO39</f>
        <v>0</v>
      </c>
      <c r="AP36" s="158">
        <f>AP37+AP39</f>
        <v>0</v>
      </c>
      <c r="AQ36" s="244">
        <f t="shared" si="15"/>
        <v>0</v>
      </c>
      <c r="AR36" s="245">
        <f>AQ36/(R36/100)</f>
        <v>0</v>
      </c>
      <c r="AS36" s="98"/>
      <c r="AT36" s="244">
        <f t="shared" si="16"/>
        <v>0</v>
      </c>
      <c r="AU36" s="244">
        <f t="shared" si="8"/>
        <v>0</v>
      </c>
      <c r="AV36" s="242"/>
      <c r="AW36" s="244">
        <f t="shared" si="17"/>
        <v>50000</v>
      </c>
      <c r="AX36" s="245">
        <f>AW36/(R36/100)</f>
        <v>100</v>
      </c>
      <c r="AY36" s="98"/>
      <c r="AZ36" s="244">
        <f t="shared" si="18"/>
        <v>0</v>
      </c>
      <c r="BA36" s="245">
        <f t="shared" si="19"/>
        <v>100</v>
      </c>
      <c r="BB36" s="244">
        <f t="shared" si="20"/>
        <v>50000</v>
      </c>
      <c r="BC36" s="251"/>
    </row>
    <row r="37" spans="1:55" ht="19.5" customHeight="1">
      <c r="A37" s="15"/>
      <c r="B37" s="10"/>
      <c r="C37" s="10"/>
      <c r="D37" s="11"/>
      <c r="E37" s="16"/>
      <c r="F37" s="10"/>
      <c r="G37" s="18"/>
      <c r="H37" s="19"/>
      <c r="I37" s="20"/>
      <c r="J37" s="16"/>
      <c r="K37" s="192"/>
      <c r="L37" s="293">
        <v>1</v>
      </c>
      <c r="M37" s="106"/>
      <c r="N37" s="207" t="s">
        <v>149</v>
      </c>
      <c r="O37" s="160">
        <f aca="true" t="shared" si="35" ref="O37:U37">O38</f>
        <v>50000</v>
      </c>
      <c r="P37" s="160">
        <f t="shared" si="35"/>
        <v>50000</v>
      </c>
      <c r="Q37" s="160">
        <f t="shared" si="35"/>
        <v>50000</v>
      </c>
      <c r="R37" s="160">
        <f t="shared" si="35"/>
        <v>50000</v>
      </c>
      <c r="S37" s="160">
        <f t="shared" si="35"/>
        <v>0</v>
      </c>
      <c r="T37" s="160">
        <f t="shared" si="35"/>
        <v>0</v>
      </c>
      <c r="U37" s="160">
        <f t="shared" si="35"/>
        <v>2000</v>
      </c>
      <c r="V37" s="160">
        <f t="shared" si="10"/>
        <v>2000</v>
      </c>
      <c r="W37" s="42">
        <f t="shared" si="11"/>
        <v>4</v>
      </c>
      <c r="X37" s="98"/>
      <c r="Y37" s="160">
        <f>Y38</f>
        <v>48000</v>
      </c>
      <c r="Z37" s="160">
        <f>Z38</f>
        <v>0</v>
      </c>
      <c r="AA37" s="160">
        <f>AA38</f>
        <v>0</v>
      </c>
      <c r="AB37" s="246">
        <f t="shared" si="12"/>
        <v>48000</v>
      </c>
      <c r="AC37" s="247">
        <f>AB37/(R37/100)</f>
        <v>96</v>
      </c>
      <c r="AD37" s="98"/>
      <c r="AE37" s="246">
        <f t="shared" si="13"/>
        <v>50000</v>
      </c>
      <c r="AF37" s="247">
        <f>AE37/(R37/100)</f>
        <v>100</v>
      </c>
      <c r="AG37" s="98"/>
      <c r="AH37" s="160">
        <f>AH38</f>
        <v>0</v>
      </c>
      <c r="AI37" s="160">
        <f>AI38</f>
        <v>0</v>
      </c>
      <c r="AJ37" s="160">
        <f>AJ38</f>
        <v>0</v>
      </c>
      <c r="AK37" s="246">
        <f t="shared" si="14"/>
        <v>0</v>
      </c>
      <c r="AL37" s="247">
        <f>AK37/(R37/100)</f>
        <v>0</v>
      </c>
      <c r="AM37" s="98"/>
      <c r="AN37" s="160">
        <f>AN38</f>
        <v>0</v>
      </c>
      <c r="AO37" s="160">
        <f>AO38</f>
        <v>0</v>
      </c>
      <c r="AP37" s="160">
        <f>AP38</f>
        <v>0</v>
      </c>
      <c r="AQ37" s="246">
        <f t="shared" si="15"/>
        <v>0</v>
      </c>
      <c r="AR37" s="247">
        <f>AQ37/(R37/100)</f>
        <v>0</v>
      </c>
      <c r="AS37" s="98"/>
      <c r="AT37" s="246">
        <f t="shared" si="16"/>
        <v>0</v>
      </c>
      <c r="AU37" s="246">
        <f t="shared" si="8"/>
        <v>0</v>
      </c>
      <c r="AV37" s="244"/>
      <c r="AW37" s="246">
        <f t="shared" si="17"/>
        <v>50000</v>
      </c>
      <c r="AX37" s="247">
        <f>AW37/(R37/100)</f>
        <v>100</v>
      </c>
      <c r="AY37" s="98"/>
      <c r="AZ37" s="246">
        <f t="shared" si="18"/>
        <v>0</v>
      </c>
      <c r="BA37" s="247">
        <f t="shared" si="19"/>
        <v>100</v>
      </c>
      <c r="BB37" s="246">
        <f t="shared" si="20"/>
        <v>50000</v>
      </c>
      <c r="BC37" s="251"/>
    </row>
    <row r="38" spans="1:55" ht="19.5" customHeight="1">
      <c r="A38" s="15"/>
      <c r="B38" s="10"/>
      <c r="C38" s="10"/>
      <c r="D38" s="11"/>
      <c r="E38" s="16"/>
      <c r="F38" s="10"/>
      <c r="G38" s="18"/>
      <c r="H38" s="19"/>
      <c r="I38" s="20"/>
      <c r="J38" s="16"/>
      <c r="K38" s="192"/>
      <c r="L38" s="131"/>
      <c r="M38" s="196" t="s">
        <v>30</v>
      </c>
      <c r="N38" s="197" t="s">
        <v>149</v>
      </c>
      <c r="O38" s="291">
        <v>50000</v>
      </c>
      <c r="P38" s="291">
        <v>50000</v>
      </c>
      <c r="Q38" s="291">
        <v>50000</v>
      </c>
      <c r="R38" s="291">
        <v>50000</v>
      </c>
      <c r="S38" s="291"/>
      <c r="T38" s="291"/>
      <c r="U38" s="291">
        <v>2000</v>
      </c>
      <c r="V38" s="291">
        <f t="shared" si="10"/>
        <v>2000</v>
      </c>
      <c r="W38" s="307">
        <f t="shared" si="11"/>
        <v>4</v>
      </c>
      <c r="X38" s="156"/>
      <c r="Y38" s="291">
        <v>48000</v>
      </c>
      <c r="Z38" s="291"/>
      <c r="AA38" s="291"/>
      <c r="AB38" s="250"/>
      <c r="AC38" s="251"/>
      <c r="AD38" s="156"/>
      <c r="AE38" s="250"/>
      <c r="AF38" s="251"/>
      <c r="AG38" s="156"/>
      <c r="AH38" s="291"/>
      <c r="AI38" s="291"/>
      <c r="AJ38" s="291"/>
      <c r="AK38" s="250"/>
      <c r="AL38" s="251"/>
      <c r="AM38" s="156"/>
      <c r="AN38" s="291"/>
      <c r="AO38" s="291"/>
      <c r="AP38" s="291"/>
      <c r="AQ38" s="250"/>
      <c r="AR38" s="251"/>
      <c r="AS38" s="156"/>
      <c r="AT38" s="250"/>
      <c r="AU38" s="250"/>
      <c r="AV38" s="254"/>
      <c r="AW38" s="250"/>
      <c r="AX38" s="251"/>
      <c r="AY38" s="156"/>
      <c r="AZ38" s="250"/>
      <c r="BA38" s="251"/>
      <c r="BB38" s="250"/>
      <c r="BC38" s="251"/>
    </row>
    <row r="39" spans="1:55" s="195" customFormat="1" ht="19.5" customHeight="1">
      <c r="A39" s="130"/>
      <c r="B39" s="131"/>
      <c r="C39" s="131"/>
      <c r="D39" s="132"/>
      <c r="E39" s="133"/>
      <c r="F39" s="131"/>
      <c r="G39" s="134"/>
      <c r="H39" s="136"/>
      <c r="I39" s="137"/>
      <c r="J39" s="133"/>
      <c r="K39" s="131"/>
      <c r="L39" s="293">
        <v>3</v>
      </c>
      <c r="M39" s="106"/>
      <c r="N39" s="207" t="s">
        <v>82</v>
      </c>
      <c r="O39" s="160">
        <f aca="true" t="shared" si="36" ref="O39:U39">O40</f>
        <v>0</v>
      </c>
      <c r="P39" s="160">
        <f t="shared" si="36"/>
        <v>0</v>
      </c>
      <c r="Q39" s="160">
        <f t="shared" si="36"/>
        <v>0</v>
      </c>
      <c r="R39" s="160">
        <f t="shared" si="36"/>
        <v>0</v>
      </c>
      <c r="S39" s="160">
        <f t="shared" si="36"/>
        <v>0</v>
      </c>
      <c r="T39" s="160">
        <f t="shared" si="36"/>
        <v>0</v>
      </c>
      <c r="U39" s="160">
        <f t="shared" si="36"/>
        <v>0</v>
      </c>
      <c r="V39" s="160">
        <f t="shared" si="10"/>
        <v>0</v>
      </c>
      <c r="W39" s="42" t="e">
        <f t="shared" si="11"/>
        <v>#DIV/0!</v>
      </c>
      <c r="X39" s="98"/>
      <c r="Y39" s="160">
        <f>Y40</f>
        <v>0</v>
      </c>
      <c r="Z39" s="160">
        <f>Z40</f>
        <v>0</v>
      </c>
      <c r="AA39" s="160">
        <f>AA40</f>
        <v>0</v>
      </c>
      <c r="AB39" s="246">
        <f t="shared" si="12"/>
        <v>0</v>
      </c>
      <c r="AC39" s="247" t="e">
        <f>AB39/(Q39/100)</f>
        <v>#DIV/0!</v>
      </c>
      <c r="AD39" s="98"/>
      <c r="AE39" s="246">
        <f t="shared" si="13"/>
        <v>0</v>
      </c>
      <c r="AF39" s="247" t="e">
        <f>AE39/(Q39/100)</f>
        <v>#DIV/0!</v>
      </c>
      <c r="AG39" s="98"/>
      <c r="AH39" s="160">
        <f>AH40</f>
        <v>0</v>
      </c>
      <c r="AI39" s="160">
        <f>AI40</f>
        <v>0</v>
      </c>
      <c r="AJ39" s="160">
        <f>AJ40</f>
        <v>0</v>
      </c>
      <c r="AK39" s="246">
        <f t="shared" si="14"/>
        <v>0</v>
      </c>
      <c r="AL39" s="247" t="e">
        <f>AK39/(Q39/100)</f>
        <v>#DIV/0!</v>
      </c>
      <c r="AM39" s="98"/>
      <c r="AN39" s="160">
        <f>AN40</f>
        <v>0</v>
      </c>
      <c r="AO39" s="160">
        <f>AO40</f>
        <v>0</v>
      </c>
      <c r="AP39" s="160">
        <f>AP40</f>
        <v>0</v>
      </c>
      <c r="AQ39" s="246">
        <f t="shared" si="15"/>
        <v>0</v>
      </c>
      <c r="AR39" s="247" t="e">
        <f>AQ39/(Q39/100)</f>
        <v>#DIV/0!</v>
      </c>
      <c r="AS39" s="98"/>
      <c r="AT39" s="246">
        <f t="shared" si="16"/>
        <v>0</v>
      </c>
      <c r="AU39" s="246" t="e">
        <f t="shared" si="8"/>
        <v>#DIV/0!</v>
      </c>
      <c r="AV39" s="244"/>
      <c r="AW39" s="246">
        <f t="shared" si="17"/>
        <v>0</v>
      </c>
      <c r="AX39" s="247" t="e">
        <f>AW39/(Q39/100)</f>
        <v>#DIV/0!</v>
      </c>
      <c r="AY39" s="98"/>
      <c r="AZ39" s="246">
        <f t="shared" si="18"/>
        <v>0</v>
      </c>
      <c r="BA39" s="247" t="e">
        <f t="shared" si="19"/>
        <v>#DIV/0!</v>
      </c>
      <c r="BB39" s="246">
        <f t="shared" si="20"/>
        <v>0</v>
      </c>
      <c r="BC39" s="253"/>
    </row>
    <row r="40" spans="1:55" s="195" customFormat="1" ht="19.5" customHeight="1">
      <c r="A40" s="130"/>
      <c r="B40" s="131"/>
      <c r="C40" s="131"/>
      <c r="D40" s="132"/>
      <c r="E40" s="133"/>
      <c r="F40" s="131"/>
      <c r="G40" s="134"/>
      <c r="H40" s="136"/>
      <c r="I40" s="137"/>
      <c r="J40" s="133"/>
      <c r="K40" s="131"/>
      <c r="L40" s="131"/>
      <c r="M40" s="196" t="s">
        <v>30</v>
      </c>
      <c r="N40" s="197" t="s">
        <v>82</v>
      </c>
      <c r="O40" s="205"/>
      <c r="P40" s="205"/>
      <c r="Q40" s="205"/>
      <c r="R40" s="205"/>
      <c r="S40" s="205"/>
      <c r="T40" s="205"/>
      <c r="U40" s="205"/>
      <c r="V40" s="205">
        <f t="shared" si="10"/>
        <v>0</v>
      </c>
      <c r="W40" s="204" t="e">
        <f t="shared" si="11"/>
        <v>#DIV/0!</v>
      </c>
      <c r="X40" s="156"/>
      <c r="Y40" s="205"/>
      <c r="Z40" s="205"/>
      <c r="AA40" s="205"/>
      <c r="AB40" s="254">
        <f t="shared" si="12"/>
        <v>0</v>
      </c>
      <c r="AC40" s="255" t="e">
        <f>AB40/(Q40/100)</f>
        <v>#DIV/0!</v>
      </c>
      <c r="AD40" s="156"/>
      <c r="AE40" s="254">
        <f t="shared" si="13"/>
        <v>0</v>
      </c>
      <c r="AF40" s="255" t="e">
        <f>AE40/(Q40/100)</f>
        <v>#DIV/0!</v>
      </c>
      <c r="AG40" s="156"/>
      <c r="AH40" s="205"/>
      <c r="AI40" s="205"/>
      <c r="AJ40" s="205"/>
      <c r="AK40" s="254">
        <f t="shared" si="14"/>
        <v>0</v>
      </c>
      <c r="AL40" s="255" t="e">
        <f>AK40/(Q40/100)</f>
        <v>#DIV/0!</v>
      </c>
      <c r="AM40" s="156"/>
      <c r="AN40" s="205"/>
      <c r="AO40" s="205"/>
      <c r="AP40" s="205"/>
      <c r="AQ40" s="254">
        <f t="shared" si="15"/>
        <v>0</v>
      </c>
      <c r="AR40" s="255" t="e">
        <f>AQ40/(Q40/100)</f>
        <v>#DIV/0!</v>
      </c>
      <c r="AS40" s="156"/>
      <c r="AT40" s="254">
        <f t="shared" si="16"/>
        <v>0</v>
      </c>
      <c r="AU40" s="254" t="e">
        <f t="shared" si="8"/>
        <v>#DIV/0!</v>
      </c>
      <c r="AV40" s="252"/>
      <c r="AW40" s="254">
        <f t="shared" si="17"/>
        <v>0</v>
      </c>
      <c r="AX40" s="255" t="e">
        <f>AW40/(Q40/100)</f>
        <v>#DIV/0!</v>
      </c>
      <c r="AY40" s="156"/>
      <c r="AZ40" s="254">
        <f t="shared" si="18"/>
        <v>0</v>
      </c>
      <c r="BA40" s="255" t="e">
        <f t="shared" si="19"/>
        <v>#DIV/0!</v>
      </c>
      <c r="BB40" s="254">
        <f t="shared" si="20"/>
        <v>0</v>
      </c>
      <c r="BC40" s="255"/>
    </row>
    <row r="41" spans="1:55" ht="27" customHeight="1">
      <c r="A41" s="15"/>
      <c r="B41" s="10"/>
      <c r="C41" s="10"/>
      <c r="D41" s="11"/>
      <c r="E41" s="16"/>
      <c r="F41" s="10"/>
      <c r="G41" s="18"/>
      <c r="H41" s="19"/>
      <c r="I41" s="20"/>
      <c r="J41" s="16"/>
      <c r="K41" s="292">
        <v>5</v>
      </c>
      <c r="L41" s="3"/>
      <c r="M41" s="8"/>
      <c r="N41" s="40" t="s">
        <v>20</v>
      </c>
      <c r="O41" s="158">
        <f aca="true" t="shared" si="37" ref="O41:U42">O42</f>
        <v>0</v>
      </c>
      <c r="P41" s="158">
        <f t="shared" si="37"/>
        <v>0</v>
      </c>
      <c r="Q41" s="158">
        <f t="shared" si="37"/>
        <v>0</v>
      </c>
      <c r="R41" s="158">
        <f t="shared" si="37"/>
        <v>0</v>
      </c>
      <c r="S41" s="158">
        <f t="shared" si="37"/>
        <v>0</v>
      </c>
      <c r="T41" s="158">
        <f t="shared" si="37"/>
        <v>0</v>
      </c>
      <c r="U41" s="158">
        <f t="shared" si="37"/>
        <v>0</v>
      </c>
      <c r="V41" s="158">
        <f t="shared" si="10"/>
        <v>0</v>
      </c>
      <c r="W41" s="44" t="e">
        <f t="shared" si="11"/>
        <v>#DIV/0!</v>
      </c>
      <c r="X41" s="98"/>
      <c r="Y41" s="158">
        <f aca="true" t="shared" si="38" ref="Y41:AA42">Y42</f>
        <v>0</v>
      </c>
      <c r="Z41" s="158">
        <f t="shared" si="38"/>
        <v>0</v>
      </c>
      <c r="AA41" s="158">
        <f t="shared" si="38"/>
        <v>0</v>
      </c>
      <c r="AB41" s="244">
        <f t="shared" si="12"/>
        <v>0</v>
      </c>
      <c r="AC41" s="245" t="e">
        <f>AB41/(R2834/100)</f>
        <v>#DIV/0!</v>
      </c>
      <c r="AD41" s="98"/>
      <c r="AE41" s="244">
        <f t="shared" si="13"/>
        <v>0</v>
      </c>
      <c r="AF41" s="245" t="e">
        <f>AE41/(R41/100)</f>
        <v>#DIV/0!</v>
      </c>
      <c r="AG41" s="98"/>
      <c r="AH41" s="158">
        <f aca="true" t="shared" si="39" ref="AH41:AJ42">AH42</f>
        <v>0</v>
      </c>
      <c r="AI41" s="158">
        <f t="shared" si="39"/>
        <v>0</v>
      </c>
      <c r="AJ41" s="158">
        <f t="shared" si="39"/>
        <v>0</v>
      </c>
      <c r="AK41" s="244">
        <f t="shared" si="14"/>
        <v>0</v>
      </c>
      <c r="AL41" s="245" t="e">
        <f>AK41/(R41/100)</f>
        <v>#DIV/0!</v>
      </c>
      <c r="AM41" s="98"/>
      <c r="AN41" s="158">
        <f aca="true" t="shared" si="40" ref="AN41:AP42">AN42</f>
        <v>0</v>
      </c>
      <c r="AO41" s="158">
        <f t="shared" si="40"/>
        <v>0</v>
      </c>
      <c r="AP41" s="158">
        <f t="shared" si="40"/>
        <v>0</v>
      </c>
      <c r="AQ41" s="244">
        <f t="shared" si="15"/>
        <v>0</v>
      </c>
      <c r="AR41" s="245" t="e">
        <f>AQ41/(R41/100)</f>
        <v>#DIV/0!</v>
      </c>
      <c r="AS41" s="98"/>
      <c r="AT41" s="244">
        <f t="shared" si="16"/>
        <v>0</v>
      </c>
      <c r="AU41" s="244" t="e">
        <f t="shared" si="8"/>
        <v>#DIV/0!</v>
      </c>
      <c r="AV41" s="242"/>
      <c r="AW41" s="244">
        <f t="shared" si="17"/>
        <v>0</v>
      </c>
      <c r="AX41" s="245" t="e">
        <f>AW41/(R41/100)</f>
        <v>#DIV/0!</v>
      </c>
      <c r="AY41" s="98"/>
      <c r="AZ41" s="244">
        <f t="shared" si="18"/>
        <v>0</v>
      </c>
      <c r="BA41" s="245" t="e">
        <f t="shared" si="19"/>
        <v>#DIV/0!</v>
      </c>
      <c r="BB41" s="244">
        <f t="shared" si="20"/>
        <v>0</v>
      </c>
      <c r="BC41" s="251"/>
    </row>
    <row r="42" spans="1:55" ht="19.5" customHeight="1">
      <c r="A42" s="15"/>
      <c r="B42" s="10"/>
      <c r="C42" s="10"/>
      <c r="D42" s="11"/>
      <c r="E42" s="16"/>
      <c r="F42" s="10"/>
      <c r="G42" s="18"/>
      <c r="H42" s="19"/>
      <c r="I42" s="20"/>
      <c r="J42" s="16"/>
      <c r="K42" s="10"/>
      <c r="L42" s="2">
        <v>7</v>
      </c>
      <c r="M42" s="8"/>
      <c r="N42" s="39" t="s">
        <v>99</v>
      </c>
      <c r="O42" s="160">
        <f t="shared" si="37"/>
        <v>0</v>
      </c>
      <c r="P42" s="160">
        <f t="shared" si="37"/>
        <v>0</v>
      </c>
      <c r="Q42" s="160">
        <f t="shared" si="37"/>
        <v>0</v>
      </c>
      <c r="R42" s="160">
        <f t="shared" si="37"/>
        <v>0</v>
      </c>
      <c r="S42" s="160">
        <f t="shared" si="37"/>
        <v>0</v>
      </c>
      <c r="T42" s="160">
        <f t="shared" si="37"/>
        <v>0</v>
      </c>
      <c r="U42" s="160">
        <f t="shared" si="37"/>
        <v>0</v>
      </c>
      <c r="V42" s="160">
        <f t="shared" si="10"/>
        <v>0</v>
      </c>
      <c r="W42" s="42" t="e">
        <f t="shared" si="11"/>
        <v>#DIV/0!</v>
      </c>
      <c r="X42" s="98"/>
      <c r="Y42" s="160">
        <f t="shared" si="38"/>
        <v>0</v>
      </c>
      <c r="Z42" s="160">
        <f t="shared" si="38"/>
        <v>0</v>
      </c>
      <c r="AA42" s="160">
        <f t="shared" si="38"/>
        <v>0</v>
      </c>
      <c r="AB42" s="246">
        <f t="shared" si="12"/>
        <v>0</v>
      </c>
      <c r="AC42" s="247" t="e">
        <f aca="true" t="shared" si="41" ref="AC42:AC49">AB42/(Q42/100)</f>
        <v>#DIV/0!</v>
      </c>
      <c r="AD42" s="98"/>
      <c r="AE42" s="246">
        <f t="shared" si="13"/>
        <v>0</v>
      </c>
      <c r="AF42" s="247" t="e">
        <f aca="true" t="shared" si="42" ref="AF42:AF49">AE42/(Q42/100)</f>
        <v>#DIV/0!</v>
      </c>
      <c r="AG42" s="98"/>
      <c r="AH42" s="160">
        <f t="shared" si="39"/>
        <v>0</v>
      </c>
      <c r="AI42" s="160">
        <f t="shared" si="39"/>
        <v>0</v>
      </c>
      <c r="AJ42" s="160">
        <f t="shared" si="39"/>
        <v>0</v>
      </c>
      <c r="AK42" s="246">
        <f t="shared" si="14"/>
        <v>0</v>
      </c>
      <c r="AL42" s="247" t="e">
        <f aca="true" t="shared" si="43" ref="AL42:AL49">AK42/(Q42/100)</f>
        <v>#DIV/0!</v>
      </c>
      <c r="AM42" s="98"/>
      <c r="AN42" s="160">
        <f t="shared" si="40"/>
        <v>0</v>
      </c>
      <c r="AO42" s="160">
        <f t="shared" si="40"/>
        <v>0</v>
      </c>
      <c r="AP42" s="160">
        <f t="shared" si="40"/>
        <v>0</v>
      </c>
      <c r="AQ42" s="246">
        <f t="shared" si="15"/>
        <v>0</v>
      </c>
      <c r="AR42" s="247" t="e">
        <f aca="true" t="shared" si="44" ref="AR42:AR49">AQ42/(Q42/100)</f>
        <v>#DIV/0!</v>
      </c>
      <c r="AS42" s="98"/>
      <c r="AT42" s="246">
        <f t="shared" si="16"/>
        <v>0</v>
      </c>
      <c r="AU42" s="246" t="e">
        <f t="shared" si="8"/>
        <v>#DIV/0!</v>
      </c>
      <c r="AV42" s="242"/>
      <c r="AW42" s="246">
        <f t="shared" si="17"/>
        <v>0</v>
      </c>
      <c r="AX42" s="247" t="e">
        <f aca="true" t="shared" si="45" ref="AX42:AX49">AW42/(Q42/100)</f>
        <v>#DIV/0!</v>
      </c>
      <c r="AY42" s="98"/>
      <c r="AZ42" s="246">
        <f t="shared" si="18"/>
        <v>0</v>
      </c>
      <c r="BA42" s="247" t="e">
        <f t="shared" si="19"/>
        <v>#DIV/0!</v>
      </c>
      <c r="BB42" s="246">
        <f t="shared" si="20"/>
        <v>0</v>
      </c>
      <c r="BC42" s="253"/>
    </row>
    <row r="43" spans="1:55" ht="19.5" customHeight="1">
      <c r="A43" s="15"/>
      <c r="B43" s="10"/>
      <c r="C43" s="10"/>
      <c r="D43" s="11"/>
      <c r="E43" s="16"/>
      <c r="F43" s="10"/>
      <c r="G43" s="18"/>
      <c r="H43" s="19"/>
      <c r="I43" s="20"/>
      <c r="J43" s="16"/>
      <c r="K43" s="10"/>
      <c r="L43" s="10"/>
      <c r="M43" s="202" t="s">
        <v>30</v>
      </c>
      <c r="N43" s="203" t="s">
        <v>84</v>
      </c>
      <c r="O43" s="205"/>
      <c r="P43" s="205"/>
      <c r="Q43" s="205"/>
      <c r="R43" s="205"/>
      <c r="S43" s="205"/>
      <c r="T43" s="205"/>
      <c r="U43" s="205"/>
      <c r="V43" s="205">
        <f t="shared" si="10"/>
        <v>0</v>
      </c>
      <c r="W43" s="204" t="e">
        <f t="shared" si="11"/>
        <v>#DIV/0!</v>
      </c>
      <c r="X43" s="156"/>
      <c r="Y43" s="205"/>
      <c r="Z43" s="205"/>
      <c r="AA43" s="205"/>
      <c r="AB43" s="254">
        <f t="shared" si="12"/>
        <v>0</v>
      </c>
      <c r="AC43" s="255" t="e">
        <f t="shared" si="41"/>
        <v>#DIV/0!</v>
      </c>
      <c r="AD43" s="156"/>
      <c r="AE43" s="254">
        <f t="shared" si="13"/>
        <v>0</v>
      </c>
      <c r="AF43" s="255" t="e">
        <f t="shared" si="42"/>
        <v>#DIV/0!</v>
      </c>
      <c r="AG43" s="156"/>
      <c r="AH43" s="205"/>
      <c r="AI43" s="205"/>
      <c r="AJ43" s="205"/>
      <c r="AK43" s="254">
        <f t="shared" si="14"/>
        <v>0</v>
      </c>
      <c r="AL43" s="255" t="e">
        <f t="shared" si="43"/>
        <v>#DIV/0!</v>
      </c>
      <c r="AM43" s="156"/>
      <c r="AN43" s="205"/>
      <c r="AO43" s="205"/>
      <c r="AP43" s="205"/>
      <c r="AQ43" s="254">
        <f t="shared" si="15"/>
        <v>0</v>
      </c>
      <c r="AR43" s="255" t="e">
        <f t="shared" si="44"/>
        <v>#DIV/0!</v>
      </c>
      <c r="AS43" s="156"/>
      <c r="AT43" s="254">
        <f t="shared" si="16"/>
        <v>0</v>
      </c>
      <c r="AU43" s="254" t="e">
        <f t="shared" si="8"/>
        <v>#DIV/0!</v>
      </c>
      <c r="AV43" s="252"/>
      <c r="AW43" s="254">
        <f t="shared" si="17"/>
        <v>0</v>
      </c>
      <c r="AX43" s="255" t="e">
        <f t="shared" si="45"/>
        <v>#DIV/0!</v>
      </c>
      <c r="AY43" s="156"/>
      <c r="AZ43" s="254">
        <f t="shared" si="18"/>
        <v>0</v>
      </c>
      <c r="BA43" s="255" t="e">
        <f t="shared" si="19"/>
        <v>#DIV/0!</v>
      </c>
      <c r="BB43" s="254">
        <f t="shared" si="20"/>
        <v>0</v>
      </c>
      <c r="BC43" s="255"/>
    </row>
    <row r="44" spans="1:55" ht="19.5" customHeight="1">
      <c r="A44" s="15"/>
      <c r="B44" s="10"/>
      <c r="C44" s="10"/>
      <c r="D44" s="11"/>
      <c r="E44" s="16"/>
      <c r="F44" s="10"/>
      <c r="G44" s="18"/>
      <c r="H44" s="19"/>
      <c r="I44" s="20"/>
      <c r="J44" s="16"/>
      <c r="K44" s="292">
        <v>9</v>
      </c>
      <c r="L44" s="3"/>
      <c r="M44" s="8"/>
      <c r="N44" s="40" t="s">
        <v>23</v>
      </c>
      <c r="O44" s="158">
        <f aca="true" t="shared" si="46" ref="O44:U44">O45+O48</f>
        <v>200000</v>
      </c>
      <c r="P44" s="158">
        <f t="shared" si="46"/>
        <v>200000</v>
      </c>
      <c r="Q44" s="158">
        <f t="shared" si="46"/>
        <v>200000</v>
      </c>
      <c r="R44" s="158">
        <f t="shared" si="46"/>
        <v>200000</v>
      </c>
      <c r="S44" s="158">
        <f t="shared" si="46"/>
        <v>0</v>
      </c>
      <c r="T44" s="158">
        <f t="shared" si="46"/>
        <v>0</v>
      </c>
      <c r="U44" s="158">
        <f t="shared" si="46"/>
        <v>24000</v>
      </c>
      <c r="V44" s="158">
        <f t="shared" si="10"/>
        <v>24000</v>
      </c>
      <c r="W44" s="44">
        <f t="shared" si="11"/>
        <v>12</v>
      </c>
      <c r="X44" s="98"/>
      <c r="Y44" s="158">
        <f>Y45+Y48</f>
        <v>176000</v>
      </c>
      <c r="Z44" s="158">
        <f>Z45+Z48</f>
        <v>0</v>
      </c>
      <c r="AA44" s="158">
        <f>AA45+AA48</f>
        <v>0</v>
      </c>
      <c r="AB44" s="244">
        <f t="shared" si="12"/>
        <v>176000</v>
      </c>
      <c r="AC44" s="245">
        <f t="shared" si="41"/>
        <v>88</v>
      </c>
      <c r="AD44" s="98"/>
      <c r="AE44" s="244">
        <f t="shared" si="13"/>
        <v>200000</v>
      </c>
      <c r="AF44" s="245">
        <f t="shared" si="42"/>
        <v>100</v>
      </c>
      <c r="AG44" s="98"/>
      <c r="AH44" s="158">
        <f>AH45+AH48</f>
        <v>0</v>
      </c>
      <c r="AI44" s="158">
        <f>AI45+AI48</f>
        <v>0</v>
      </c>
      <c r="AJ44" s="158">
        <f>AJ45+AJ48</f>
        <v>0</v>
      </c>
      <c r="AK44" s="244">
        <f t="shared" si="14"/>
        <v>0</v>
      </c>
      <c r="AL44" s="245">
        <f t="shared" si="43"/>
        <v>0</v>
      </c>
      <c r="AM44" s="98"/>
      <c r="AN44" s="158">
        <f>AN45+AN48</f>
        <v>0</v>
      </c>
      <c r="AO44" s="158">
        <f>AO45+AO48</f>
        <v>0</v>
      </c>
      <c r="AP44" s="158">
        <f>AP45+AP48</f>
        <v>0</v>
      </c>
      <c r="AQ44" s="244">
        <f t="shared" si="15"/>
        <v>0</v>
      </c>
      <c r="AR44" s="245">
        <f t="shared" si="44"/>
        <v>0</v>
      </c>
      <c r="AS44" s="98"/>
      <c r="AT44" s="244">
        <f t="shared" si="16"/>
        <v>0</v>
      </c>
      <c r="AU44" s="244">
        <f t="shared" si="8"/>
        <v>0</v>
      </c>
      <c r="AV44" s="242"/>
      <c r="AW44" s="244">
        <f t="shared" si="17"/>
        <v>200000</v>
      </c>
      <c r="AX44" s="245">
        <f t="shared" si="45"/>
        <v>100</v>
      </c>
      <c r="AY44" s="98"/>
      <c r="AZ44" s="244">
        <f t="shared" si="18"/>
        <v>0</v>
      </c>
      <c r="BA44" s="245">
        <f t="shared" si="19"/>
        <v>100</v>
      </c>
      <c r="BB44" s="244">
        <f t="shared" si="20"/>
        <v>200000</v>
      </c>
      <c r="BC44" s="251"/>
    </row>
    <row r="45" spans="1:55" ht="19.5" customHeight="1">
      <c r="A45" s="15"/>
      <c r="B45" s="10"/>
      <c r="C45" s="10"/>
      <c r="D45" s="11"/>
      <c r="E45" s="16"/>
      <c r="F45" s="10"/>
      <c r="G45" s="18"/>
      <c r="H45" s="19"/>
      <c r="I45" s="20"/>
      <c r="J45" s="16"/>
      <c r="K45" s="10"/>
      <c r="L45" s="2">
        <v>2</v>
      </c>
      <c r="M45" s="8"/>
      <c r="N45" s="39" t="s">
        <v>100</v>
      </c>
      <c r="O45" s="160">
        <f aca="true" t="shared" si="47" ref="O45:U45">O46+O47</f>
        <v>100000</v>
      </c>
      <c r="P45" s="160">
        <f t="shared" si="47"/>
        <v>100000</v>
      </c>
      <c r="Q45" s="160">
        <f t="shared" si="47"/>
        <v>100000</v>
      </c>
      <c r="R45" s="160">
        <f t="shared" si="47"/>
        <v>100000</v>
      </c>
      <c r="S45" s="160">
        <f t="shared" si="47"/>
        <v>0</v>
      </c>
      <c r="T45" s="160">
        <f t="shared" si="47"/>
        <v>0</v>
      </c>
      <c r="U45" s="160">
        <f t="shared" si="47"/>
        <v>12000</v>
      </c>
      <c r="V45" s="160">
        <f t="shared" si="10"/>
        <v>12000</v>
      </c>
      <c r="W45" s="42">
        <f t="shared" si="11"/>
        <v>12</v>
      </c>
      <c r="X45" s="98"/>
      <c r="Y45" s="160">
        <f>Y46+Y47</f>
        <v>88000</v>
      </c>
      <c r="Z45" s="160">
        <f>Z46+Z47</f>
        <v>0</v>
      </c>
      <c r="AA45" s="160">
        <f>AA46+AA47</f>
        <v>0</v>
      </c>
      <c r="AB45" s="246">
        <f t="shared" si="12"/>
        <v>88000</v>
      </c>
      <c r="AC45" s="247">
        <f t="shared" si="41"/>
        <v>88</v>
      </c>
      <c r="AD45" s="98"/>
      <c r="AE45" s="246">
        <f t="shared" si="13"/>
        <v>100000</v>
      </c>
      <c r="AF45" s="247">
        <f t="shared" si="42"/>
        <v>100</v>
      </c>
      <c r="AG45" s="98"/>
      <c r="AH45" s="160">
        <f>AH46+AH47</f>
        <v>0</v>
      </c>
      <c r="AI45" s="160">
        <f>AI46+AI47</f>
        <v>0</v>
      </c>
      <c r="AJ45" s="160">
        <f>AJ46+AJ47</f>
        <v>0</v>
      </c>
      <c r="AK45" s="246">
        <f t="shared" si="14"/>
        <v>0</v>
      </c>
      <c r="AL45" s="247">
        <f t="shared" si="43"/>
        <v>0</v>
      </c>
      <c r="AM45" s="98"/>
      <c r="AN45" s="160">
        <f>AN46+AN47</f>
        <v>0</v>
      </c>
      <c r="AO45" s="160">
        <f>AO46+AO47</f>
        <v>0</v>
      </c>
      <c r="AP45" s="160">
        <f>AP46+AP47</f>
        <v>0</v>
      </c>
      <c r="AQ45" s="246">
        <f t="shared" si="15"/>
        <v>0</v>
      </c>
      <c r="AR45" s="247">
        <f t="shared" si="44"/>
        <v>0</v>
      </c>
      <c r="AS45" s="98"/>
      <c r="AT45" s="246">
        <f t="shared" si="16"/>
        <v>0</v>
      </c>
      <c r="AU45" s="246">
        <f t="shared" si="8"/>
        <v>0</v>
      </c>
      <c r="AV45" s="158"/>
      <c r="AW45" s="246">
        <f t="shared" si="17"/>
        <v>100000</v>
      </c>
      <c r="AX45" s="247">
        <f t="shared" si="45"/>
        <v>100</v>
      </c>
      <c r="AY45" s="98"/>
      <c r="AZ45" s="246">
        <f t="shared" si="18"/>
        <v>0</v>
      </c>
      <c r="BA45" s="247">
        <f t="shared" si="19"/>
        <v>100</v>
      </c>
      <c r="BB45" s="246">
        <f t="shared" si="20"/>
        <v>100000</v>
      </c>
      <c r="BC45" s="253"/>
    </row>
    <row r="46" spans="1:55" ht="19.5" customHeight="1">
      <c r="A46" s="15"/>
      <c r="B46" s="10"/>
      <c r="C46" s="10"/>
      <c r="D46" s="11"/>
      <c r="E46" s="16"/>
      <c r="F46" s="10"/>
      <c r="G46" s="18"/>
      <c r="H46" s="19"/>
      <c r="I46" s="20"/>
      <c r="J46" s="16"/>
      <c r="K46" s="10"/>
      <c r="L46" s="10"/>
      <c r="M46" s="202" t="s">
        <v>30</v>
      </c>
      <c r="N46" s="203" t="s">
        <v>101</v>
      </c>
      <c r="O46" s="205">
        <v>50000</v>
      </c>
      <c r="P46" s="205">
        <v>50000</v>
      </c>
      <c r="Q46" s="205">
        <v>50000</v>
      </c>
      <c r="R46" s="205">
        <v>50000</v>
      </c>
      <c r="S46" s="205"/>
      <c r="T46" s="205"/>
      <c r="U46" s="205">
        <v>6000</v>
      </c>
      <c r="V46" s="205">
        <f t="shared" si="10"/>
        <v>6000</v>
      </c>
      <c r="W46" s="204">
        <f t="shared" si="11"/>
        <v>12</v>
      </c>
      <c r="X46" s="156"/>
      <c r="Y46" s="205">
        <v>44000</v>
      </c>
      <c r="Z46" s="205"/>
      <c r="AA46" s="205"/>
      <c r="AB46" s="254">
        <f t="shared" si="12"/>
        <v>44000</v>
      </c>
      <c r="AC46" s="255">
        <f t="shared" si="41"/>
        <v>88</v>
      </c>
      <c r="AD46" s="156"/>
      <c r="AE46" s="254">
        <f t="shared" si="13"/>
        <v>50000</v>
      </c>
      <c r="AF46" s="255">
        <f t="shared" si="42"/>
        <v>100</v>
      </c>
      <c r="AG46" s="156"/>
      <c r="AH46" s="205"/>
      <c r="AI46" s="205"/>
      <c r="AJ46" s="205"/>
      <c r="AK46" s="254">
        <f t="shared" si="14"/>
        <v>0</v>
      </c>
      <c r="AL46" s="255">
        <f t="shared" si="43"/>
        <v>0</v>
      </c>
      <c r="AM46" s="156"/>
      <c r="AN46" s="205"/>
      <c r="AO46" s="205"/>
      <c r="AP46" s="205"/>
      <c r="AQ46" s="254">
        <f t="shared" si="15"/>
        <v>0</v>
      </c>
      <c r="AR46" s="255">
        <f t="shared" si="44"/>
        <v>0</v>
      </c>
      <c r="AS46" s="156"/>
      <c r="AT46" s="254">
        <f t="shared" si="16"/>
        <v>0</v>
      </c>
      <c r="AU46" s="254">
        <f t="shared" si="8"/>
        <v>0</v>
      </c>
      <c r="AV46" s="246"/>
      <c r="AW46" s="254">
        <f t="shared" si="17"/>
        <v>50000</v>
      </c>
      <c r="AX46" s="255">
        <f t="shared" si="45"/>
        <v>100</v>
      </c>
      <c r="AY46" s="156"/>
      <c r="AZ46" s="254">
        <f t="shared" si="18"/>
        <v>0</v>
      </c>
      <c r="BA46" s="255">
        <f t="shared" si="19"/>
        <v>100</v>
      </c>
      <c r="BB46" s="254">
        <f t="shared" si="20"/>
        <v>50000</v>
      </c>
      <c r="BC46" s="255"/>
    </row>
    <row r="47" spans="1:55" ht="19.5" customHeight="1">
      <c r="A47" s="15"/>
      <c r="B47" s="10"/>
      <c r="C47" s="10"/>
      <c r="D47" s="11"/>
      <c r="E47" s="16"/>
      <c r="F47" s="10"/>
      <c r="G47" s="18"/>
      <c r="H47" s="19"/>
      <c r="I47" s="20"/>
      <c r="J47" s="16"/>
      <c r="K47" s="10"/>
      <c r="L47" s="10"/>
      <c r="M47" s="202" t="s">
        <v>25</v>
      </c>
      <c r="N47" s="203" t="s">
        <v>87</v>
      </c>
      <c r="O47" s="205">
        <v>50000</v>
      </c>
      <c r="P47" s="205">
        <v>50000</v>
      </c>
      <c r="Q47" s="205">
        <v>50000</v>
      </c>
      <c r="R47" s="205">
        <v>50000</v>
      </c>
      <c r="S47" s="205"/>
      <c r="T47" s="205"/>
      <c r="U47" s="205">
        <v>6000</v>
      </c>
      <c r="V47" s="205">
        <f t="shared" si="10"/>
        <v>6000</v>
      </c>
      <c r="W47" s="204">
        <f t="shared" si="11"/>
        <v>12</v>
      </c>
      <c r="X47" s="156"/>
      <c r="Y47" s="205">
        <v>44000</v>
      </c>
      <c r="Z47" s="205"/>
      <c r="AA47" s="205"/>
      <c r="AB47" s="254">
        <f t="shared" si="12"/>
        <v>44000</v>
      </c>
      <c r="AC47" s="255">
        <f t="shared" si="41"/>
        <v>88</v>
      </c>
      <c r="AD47" s="156"/>
      <c r="AE47" s="254">
        <f t="shared" si="13"/>
        <v>50000</v>
      </c>
      <c r="AF47" s="255">
        <f t="shared" si="42"/>
        <v>100</v>
      </c>
      <c r="AG47" s="156"/>
      <c r="AH47" s="205"/>
      <c r="AI47" s="205"/>
      <c r="AJ47" s="205"/>
      <c r="AK47" s="254">
        <f t="shared" si="14"/>
        <v>0</v>
      </c>
      <c r="AL47" s="255">
        <f t="shared" si="43"/>
        <v>0</v>
      </c>
      <c r="AM47" s="156"/>
      <c r="AN47" s="205"/>
      <c r="AO47" s="205"/>
      <c r="AP47" s="205"/>
      <c r="AQ47" s="254">
        <f t="shared" si="15"/>
        <v>0</v>
      </c>
      <c r="AR47" s="255">
        <f t="shared" si="44"/>
        <v>0</v>
      </c>
      <c r="AS47" s="156"/>
      <c r="AT47" s="254">
        <f t="shared" si="16"/>
        <v>0</v>
      </c>
      <c r="AU47" s="254">
        <f t="shared" si="8"/>
        <v>0</v>
      </c>
      <c r="AV47" s="242"/>
      <c r="AW47" s="254">
        <f t="shared" si="17"/>
        <v>50000</v>
      </c>
      <c r="AX47" s="255">
        <f t="shared" si="45"/>
        <v>100</v>
      </c>
      <c r="AY47" s="156"/>
      <c r="AZ47" s="254">
        <f t="shared" si="18"/>
        <v>0</v>
      </c>
      <c r="BA47" s="255">
        <f t="shared" si="19"/>
        <v>100</v>
      </c>
      <c r="BB47" s="254">
        <f t="shared" si="20"/>
        <v>50000</v>
      </c>
      <c r="BC47" s="255"/>
    </row>
    <row r="48" spans="1:55" ht="19.5" customHeight="1">
      <c r="A48" s="15"/>
      <c r="B48" s="10"/>
      <c r="C48" s="10"/>
      <c r="D48" s="11"/>
      <c r="E48" s="16"/>
      <c r="F48" s="10"/>
      <c r="G48" s="18"/>
      <c r="H48" s="19"/>
      <c r="I48" s="20"/>
      <c r="J48" s="16"/>
      <c r="K48" s="10"/>
      <c r="L48" s="2">
        <v>9</v>
      </c>
      <c r="M48" s="8"/>
      <c r="N48" s="39" t="s">
        <v>83</v>
      </c>
      <c r="O48" s="160">
        <f aca="true" t="shared" si="48" ref="O48:U48">O49</f>
        <v>100000</v>
      </c>
      <c r="P48" s="160">
        <f t="shared" si="48"/>
        <v>100000</v>
      </c>
      <c r="Q48" s="160">
        <f t="shared" si="48"/>
        <v>100000</v>
      </c>
      <c r="R48" s="160">
        <f t="shared" si="48"/>
        <v>100000</v>
      </c>
      <c r="S48" s="160">
        <f t="shared" si="48"/>
        <v>0</v>
      </c>
      <c r="T48" s="160">
        <f t="shared" si="48"/>
        <v>0</v>
      </c>
      <c r="U48" s="160">
        <f t="shared" si="48"/>
        <v>12000</v>
      </c>
      <c r="V48" s="160">
        <f t="shared" si="10"/>
        <v>12000</v>
      </c>
      <c r="W48" s="42">
        <f t="shared" si="11"/>
        <v>12</v>
      </c>
      <c r="X48" s="98"/>
      <c r="Y48" s="160">
        <f>Y49</f>
        <v>88000</v>
      </c>
      <c r="Z48" s="160">
        <f>Z49</f>
        <v>0</v>
      </c>
      <c r="AA48" s="160">
        <f>AA49</f>
        <v>0</v>
      </c>
      <c r="AB48" s="246">
        <f t="shared" si="12"/>
        <v>88000</v>
      </c>
      <c r="AC48" s="247">
        <f t="shared" si="41"/>
        <v>88</v>
      </c>
      <c r="AD48" s="98"/>
      <c r="AE48" s="246">
        <f t="shared" si="13"/>
        <v>100000</v>
      </c>
      <c r="AF48" s="247">
        <f t="shared" si="42"/>
        <v>100</v>
      </c>
      <c r="AG48" s="98"/>
      <c r="AH48" s="160">
        <f>AH49</f>
        <v>0</v>
      </c>
      <c r="AI48" s="160">
        <f>AI49</f>
        <v>0</v>
      </c>
      <c r="AJ48" s="160">
        <f>AJ49</f>
        <v>0</v>
      </c>
      <c r="AK48" s="246">
        <f t="shared" si="14"/>
        <v>0</v>
      </c>
      <c r="AL48" s="247">
        <f t="shared" si="43"/>
        <v>0</v>
      </c>
      <c r="AM48" s="98"/>
      <c r="AN48" s="160">
        <f>AN49</f>
        <v>0</v>
      </c>
      <c r="AO48" s="160">
        <f>AO49</f>
        <v>0</v>
      </c>
      <c r="AP48" s="160">
        <f>AP49</f>
        <v>0</v>
      </c>
      <c r="AQ48" s="246">
        <f t="shared" si="15"/>
        <v>0</v>
      </c>
      <c r="AR48" s="247">
        <f t="shared" si="44"/>
        <v>0</v>
      </c>
      <c r="AS48" s="98"/>
      <c r="AT48" s="246">
        <f t="shared" si="16"/>
        <v>0</v>
      </c>
      <c r="AU48" s="246">
        <f t="shared" si="8"/>
        <v>0</v>
      </c>
      <c r="AV48" s="242"/>
      <c r="AW48" s="246">
        <f t="shared" si="17"/>
        <v>100000</v>
      </c>
      <c r="AX48" s="247">
        <f t="shared" si="45"/>
        <v>100</v>
      </c>
      <c r="AY48" s="98"/>
      <c r="AZ48" s="246">
        <f t="shared" si="18"/>
        <v>0</v>
      </c>
      <c r="BA48" s="247">
        <f t="shared" si="19"/>
        <v>100</v>
      </c>
      <c r="BB48" s="246">
        <f t="shared" si="20"/>
        <v>100000</v>
      </c>
      <c r="BC48" s="253"/>
    </row>
    <row r="49" spans="1:55" ht="19.5" customHeight="1">
      <c r="A49" s="15"/>
      <c r="B49" s="10"/>
      <c r="C49" s="10"/>
      <c r="D49" s="11"/>
      <c r="E49" s="16"/>
      <c r="F49" s="10"/>
      <c r="G49" s="18"/>
      <c r="H49" s="19"/>
      <c r="I49" s="20"/>
      <c r="J49" s="16"/>
      <c r="K49" s="10"/>
      <c r="L49" s="10"/>
      <c r="M49" s="202" t="s">
        <v>30</v>
      </c>
      <c r="N49" s="203" t="s">
        <v>83</v>
      </c>
      <c r="O49" s="205">
        <v>100000</v>
      </c>
      <c r="P49" s="205">
        <v>100000</v>
      </c>
      <c r="Q49" s="205">
        <v>100000</v>
      </c>
      <c r="R49" s="205">
        <v>100000</v>
      </c>
      <c r="S49" s="205"/>
      <c r="T49" s="205"/>
      <c r="U49" s="205">
        <v>12000</v>
      </c>
      <c r="V49" s="205">
        <f t="shared" si="10"/>
        <v>12000</v>
      </c>
      <c r="W49" s="204">
        <f t="shared" si="11"/>
        <v>12</v>
      </c>
      <c r="X49" s="156"/>
      <c r="Y49" s="205">
        <v>88000</v>
      </c>
      <c r="Z49" s="205"/>
      <c r="AA49" s="205"/>
      <c r="AB49" s="254">
        <f t="shared" si="12"/>
        <v>88000</v>
      </c>
      <c r="AC49" s="255">
        <f t="shared" si="41"/>
        <v>88</v>
      </c>
      <c r="AD49" s="156"/>
      <c r="AE49" s="254">
        <f t="shared" si="13"/>
        <v>100000</v>
      </c>
      <c r="AF49" s="255">
        <f t="shared" si="42"/>
        <v>100</v>
      </c>
      <c r="AG49" s="156"/>
      <c r="AH49" s="205"/>
      <c r="AI49" s="205"/>
      <c r="AJ49" s="205"/>
      <c r="AK49" s="254">
        <f t="shared" si="14"/>
        <v>0</v>
      </c>
      <c r="AL49" s="255">
        <f t="shared" si="43"/>
        <v>0</v>
      </c>
      <c r="AM49" s="156"/>
      <c r="AN49" s="205"/>
      <c r="AO49" s="205"/>
      <c r="AP49" s="205"/>
      <c r="AQ49" s="254">
        <f t="shared" si="15"/>
        <v>0</v>
      </c>
      <c r="AR49" s="255">
        <f t="shared" si="44"/>
        <v>0</v>
      </c>
      <c r="AS49" s="156"/>
      <c r="AT49" s="254">
        <f t="shared" si="16"/>
        <v>0</v>
      </c>
      <c r="AU49" s="254">
        <f t="shared" si="8"/>
        <v>0</v>
      </c>
      <c r="AV49" s="242"/>
      <c r="AW49" s="254">
        <f t="shared" si="17"/>
        <v>100000</v>
      </c>
      <c r="AX49" s="255">
        <f t="shared" si="45"/>
        <v>100</v>
      </c>
      <c r="AY49" s="156"/>
      <c r="AZ49" s="254">
        <f t="shared" si="18"/>
        <v>0</v>
      </c>
      <c r="BA49" s="255">
        <f t="shared" si="19"/>
        <v>100</v>
      </c>
      <c r="BB49" s="254">
        <f t="shared" si="20"/>
        <v>100000</v>
      </c>
      <c r="BC49" s="255"/>
    </row>
    <row r="50" spans="18:55" ht="19.5" customHeight="1" thickBot="1">
      <c r="R50" s="153"/>
      <c r="S50" s="153"/>
      <c r="T50" s="153"/>
      <c r="U50" s="153"/>
      <c r="V50" s="305"/>
      <c r="W50" s="305"/>
      <c r="X50" s="156"/>
      <c r="Y50" s="153"/>
      <c r="Z50" s="153"/>
      <c r="AA50" s="153"/>
      <c r="AB50" s="156"/>
      <c r="AC50" s="156"/>
      <c r="AD50" s="156"/>
      <c r="AE50" s="156"/>
      <c r="AF50" s="156"/>
      <c r="AG50" s="156"/>
      <c r="AH50" s="153"/>
      <c r="AI50" s="153"/>
      <c r="AJ50" s="153"/>
      <c r="AK50" s="156"/>
      <c r="AL50" s="156"/>
      <c r="AM50" s="156"/>
      <c r="AN50" s="153"/>
      <c r="AO50" s="153"/>
      <c r="AP50" s="153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</row>
    <row r="51" spans="1:55" ht="19.5" customHeight="1" thickBot="1">
      <c r="A51" s="363" t="s">
        <v>143</v>
      </c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5"/>
      <c r="O51" s="258" t="e">
        <f>O10</f>
        <v>#REF!</v>
      </c>
      <c r="P51" s="258" t="e">
        <f>P10</f>
        <v>#REF!</v>
      </c>
      <c r="Q51" s="258" t="e">
        <f>Q10</f>
        <v>#REF!</v>
      </c>
      <c r="R51" s="258">
        <f>R10</f>
        <v>1500000</v>
      </c>
      <c r="S51" s="258">
        <f>S10</f>
        <v>0</v>
      </c>
      <c r="T51" s="258">
        <f>T10</f>
        <v>0</v>
      </c>
      <c r="U51" s="300">
        <f>U10</f>
        <v>50000</v>
      </c>
      <c r="V51" s="258">
        <f>SUM(S51:U51)</f>
        <v>50000</v>
      </c>
      <c r="W51" s="258">
        <f>V51/(R51/100)</f>
        <v>3.3333333333333335</v>
      </c>
      <c r="X51" s="156"/>
      <c r="Y51" s="258">
        <f>Y10</f>
        <v>1450000</v>
      </c>
      <c r="Z51" s="258">
        <f>Z10</f>
        <v>0</v>
      </c>
      <c r="AA51" s="258">
        <f>AA10</f>
        <v>0</v>
      </c>
      <c r="AB51" s="259">
        <f>SUM(Y51:AA51)</f>
        <v>1450000</v>
      </c>
      <c r="AC51" s="260">
        <f>AB51/(R51/100)</f>
        <v>96.66666666666667</v>
      </c>
      <c r="AD51" s="156"/>
      <c r="AE51" s="259">
        <f>V51+AB51</f>
        <v>1500000</v>
      </c>
      <c r="AF51" s="260">
        <f>AE51/(R51/100)</f>
        <v>100</v>
      </c>
      <c r="AG51" s="156"/>
      <c r="AH51" s="258">
        <f>AH10</f>
        <v>0</v>
      </c>
      <c r="AI51" s="258">
        <f>AI10</f>
        <v>0</v>
      </c>
      <c r="AJ51" s="258">
        <f>AJ10</f>
        <v>0</v>
      </c>
      <c r="AK51" s="259">
        <f>SUM(AH51:AJ51)</f>
        <v>0</v>
      </c>
      <c r="AL51" s="260">
        <f>AK51/(R51/100)</f>
        <v>0</v>
      </c>
      <c r="AM51" s="156"/>
      <c r="AN51" s="258">
        <f>AN10</f>
        <v>0</v>
      </c>
      <c r="AO51" s="258">
        <f>AO10</f>
        <v>0</v>
      </c>
      <c r="AP51" s="258">
        <f>AP10</f>
        <v>0</v>
      </c>
      <c r="AQ51" s="259">
        <f>SUM(AN51:AP51)</f>
        <v>0</v>
      </c>
      <c r="AR51" s="260">
        <f>AQ51/(R51/100)</f>
        <v>0</v>
      </c>
      <c r="AS51" s="156"/>
      <c r="AT51" s="259">
        <f>AK51+AQ51</f>
        <v>0</v>
      </c>
      <c r="AU51" s="260">
        <f>AT51/(R51/100)</f>
        <v>0</v>
      </c>
      <c r="AV51" s="156"/>
      <c r="AW51" s="259">
        <f>AE51+AT51</f>
        <v>1500000</v>
      </c>
      <c r="AX51" s="260">
        <f>AW51/(R51/100)</f>
        <v>100</v>
      </c>
      <c r="AY51" s="156"/>
      <c r="AZ51" s="259">
        <f>AW51-R51</f>
        <v>0</v>
      </c>
      <c r="BA51" s="260">
        <f>AW51/(R51/100)</f>
        <v>100</v>
      </c>
      <c r="BB51" s="259">
        <f>AW51-AZ51</f>
        <v>1500000</v>
      </c>
      <c r="BC51" s="260"/>
    </row>
    <row r="52" spans="1:55" ht="19.5" customHeight="1" thickBot="1">
      <c r="A52" s="366" t="s">
        <v>144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8"/>
      <c r="O52" s="261" t="e">
        <f>#REF!</f>
        <v>#REF!</v>
      </c>
      <c r="P52" s="261" t="e">
        <f>#REF!</f>
        <v>#REF!</v>
      </c>
      <c r="Q52" s="261" t="e">
        <f>#REF!</f>
        <v>#REF!</v>
      </c>
      <c r="R52" s="261" t="e">
        <f>#REF!</f>
        <v>#REF!</v>
      </c>
      <c r="S52" s="261" t="e">
        <f>#REF!</f>
        <v>#REF!</v>
      </c>
      <c r="T52" s="261" t="e">
        <f>#REF!</f>
        <v>#REF!</v>
      </c>
      <c r="U52" s="301" t="e">
        <f>#REF!</f>
        <v>#REF!</v>
      </c>
      <c r="V52" s="261" t="e">
        <f>SUM(S52:U52)</f>
        <v>#REF!</v>
      </c>
      <c r="W52" s="261" t="e">
        <f>V52/(R52/100)</f>
        <v>#REF!</v>
      </c>
      <c r="X52" s="262"/>
      <c r="Y52" s="261" t="e">
        <f>#REF!</f>
        <v>#REF!</v>
      </c>
      <c r="Z52" s="261" t="e">
        <f>#REF!</f>
        <v>#REF!</v>
      </c>
      <c r="AA52" s="261" t="e">
        <f>#REF!</f>
        <v>#REF!</v>
      </c>
      <c r="AB52" s="263" t="e">
        <f>SUM(Y52:AA52)</f>
        <v>#REF!</v>
      </c>
      <c r="AC52" s="264" t="e">
        <f>AB52/(R52/100)</f>
        <v>#REF!</v>
      </c>
      <c r="AD52" s="262"/>
      <c r="AE52" s="263" t="e">
        <f>V52+AB52</f>
        <v>#REF!</v>
      </c>
      <c r="AF52" s="264" t="e">
        <f>AE52/(R52/100)</f>
        <v>#REF!</v>
      </c>
      <c r="AG52" s="262"/>
      <c r="AH52" s="261" t="e">
        <f>#REF!</f>
        <v>#REF!</v>
      </c>
      <c r="AI52" s="261" t="e">
        <f>#REF!</f>
        <v>#REF!</v>
      </c>
      <c r="AJ52" s="261" t="e">
        <f>#REF!</f>
        <v>#REF!</v>
      </c>
      <c r="AK52" s="263" t="e">
        <f>SUM(AH52:AJ52)</f>
        <v>#REF!</v>
      </c>
      <c r="AL52" s="264" t="e">
        <f>AK52/(R52/100)</f>
        <v>#REF!</v>
      </c>
      <c r="AM52" s="262"/>
      <c r="AN52" s="261" t="e">
        <f>#REF!</f>
        <v>#REF!</v>
      </c>
      <c r="AO52" s="261" t="e">
        <f>#REF!</f>
        <v>#REF!</v>
      </c>
      <c r="AP52" s="261" t="e">
        <f>#REF!</f>
        <v>#REF!</v>
      </c>
      <c r="AQ52" s="263" t="e">
        <f>SUM(AN52:AP52)</f>
        <v>#REF!</v>
      </c>
      <c r="AR52" s="264" t="e">
        <f>AQ52/(R52/100)</f>
        <v>#REF!</v>
      </c>
      <c r="AS52" s="262"/>
      <c r="AT52" s="263" t="e">
        <f>AK52+AQ52</f>
        <v>#REF!</v>
      </c>
      <c r="AU52" s="264" t="e">
        <f>AT52/(R52/100)</f>
        <v>#REF!</v>
      </c>
      <c r="AV52" s="262"/>
      <c r="AW52" s="263" t="e">
        <f>AE52+AT52</f>
        <v>#REF!</v>
      </c>
      <c r="AX52" s="264" t="e">
        <f>AW52/(R52/100)</f>
        <v>#REF!</v>
      </c>
      <c r="AY52" s="262"/>
      <c r="AZ52" s="263" t="e">
        <f>AW52-R52</f>
        <v>#REF!</v>
      </c>
      <c r="BA52" s="264" t="e">
        <f>AW52/(R52/100)</f>
        <v>#REF!</v>
      </c>
      <c r="BB52" s="263" t="e">
        <f>AW52-AZ52</f>
        <v>#REF!</v>
      </c>
      <c r="BC52" s="264"/>
    </row>
    <row r="53" spans="1:55" ht="19.5" customHeight="1" thickBot="1">
      <c r="A53" s="369" t="s">
        <v>145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1"/>
      <c r="O53" s="265" t="e">
        <f aca="true" t="shared" si="49" ref="O53:U53">O51-O52</f>
        <v>#REF!</v>
      </c>
      <c r="P53" s="265" t="e">
        <f t="shared" si="49"/>
        <v>#REF!</v>
      </c>
      <c r="Q53" s="265" t="e">
        <f t="shared" si="49"/>
        <v>#REF!</v>
      </c>
      <c r="R53" s="265" t="e">
        <f t="shared" si="49"/>
        <v>#REF!</v>
      </c>
      <c r="S53" s="265" t="e">
        <f t="shared" si="49"/>
        <v>#REF!</v>
      </c>
      <c r="T53" s="265" t="e">
        <f t="shared" si="49"/>
        <v>#REF!</v>
      </c>
      <c r="U53" s="302" t="e">
        <f t="shared" si="49"/>
        <v>#REF!</v>
      </c>
      <c r="V53" s="306" t="e">
        <f>SUM(S53:U53)</f>
        <v>#REF!</v>
      </c>
      <c r="W53" s="306" t="e">
        <f>V53/(R53/100)</f>
        <v>#REF!</v>
      </c>
      <c r="X53" s="266"/>
      <c r="Y53" s="265" t="e">
        <f>Y51-Y52</f>
        <v>#REF!</v>
      </c>
      <c r="Z53" s="265" t="e">
        <f>Z51-Z52</f>
        <v>#REF!</v>
      </c>
      <c r="AA53" s="265" t="e">
        <f>AA51-AA52</f>
        <v>#REF!</v>
      </c>
      <c r="AB53" s="267" t="e">
        <f>SUM(Y53:AA53)</f>
        <v>#REF!</v>
      </c>
      <c r="AC53" s="268" t="e">
        <f>AB53/(R53/100)</f>
        <v>#REF!</v>
      </c>
      <c r="AD53" s="266"/>
      <c r="AE53" s="267" t="e">
        <f>V53+AB53</f>
        <v>#REF!</v>
      </c>
      <c r="AF53" s="268" t="e">
        <f>AE53/(R53/100)</f>
        <v>#REF!</v>
      </c>
      <c r="AG53" s="266"/>
      <c r="AH53" s="265" t="e">
        <f>AH51-AH52</f>
        <v>#REF!</v>
      </c>
      <c r="AI53" s="265" t="e">
        <f>AI51-AI52</f>
        <v>#REF!</v>
      </c>
      <c r="AJ53" s="265" t="e">
        <f>AJ51-AJ52</f>
        <v>#REF!</v>
      </c>
      <c r="AK53" s="267" t="e">
        <f>SUM(AH53:AJ53)</f>
        <v>#REF!</v>
      </c>
      <c r="AL53" s="268" t="e">
        <f>AK53/(R53/100)</f>
        <v>#REF!</v>
      </c>
      <c r="AM53" s="266"/>
      <c r="AN53" s="265" t="e">
        <f>AN51-AN52</f>
        <v>#REF!</v>
      </c>
      <c r="AO53" s="265" t="e">
        <f>AO51-AO52</f>
        <v>#REF!</v>
      </c>
      <c r="AP53" s="265" t="e">
        <f>AP51-AP52</f>
        <v>#REF!</v>
      </c>
      <c r="AQ53" s="267" t="e">
        <f>SUM(AN53:AP53)</f>
        <v>#REF!</v>
      </c>
      <c r="AR53" s="268" t="e">
        <f>AQ53/(R53/100)</f>
        <v>#REF!</v>
      </c>
      <c r="AS53" s="266"/>
      <c r="AT53" s="267" t="e">
        <f>AK53+AQ53</f>
        <v>#REF!</v>
      </c>
      <c r="AU53" s="268" t="e">
        <f>AT53/(R53/100)</f>
        <v>#REF!</v>
      </c>
      <c r="AV53" s="266"/>
      <c r="AW53" s="267" t="e">
        <f>AE53+AT53</f>
        <v>#REF!</v>
      </c>
      <c r="AX53" s="268" t="e">
        <f>AW53/(R53/100)</f>
        <v>#REF!</v>
      </c>
      <c r="AY53" s="266"/>
      <c r="AZ53" s="267" t="e">
        <f>AW53-R53</f>
        <v>#REF!</v>
      </c>
      <c r="BA53" s="268" t="e">
        <f>AW53/(R53/100)</f>
        <v>#REF!</v>
      </c>
      <c r="BB53" s="267" t="e">
        <f>AW53-AZ53</f>
        <v>#REF!</v>
      </c>
      <c r="BC53" s="268"/>
    </row>
    <row r="54" ht="19.5" customHeight="1">
      <c r="R54" s="273"/>
    </row>
    <row r="55" ht="19.5" customHeight="1">
      <c r="R55" s="274"/>
    </row>
    <row r="56" ht="19.5" customHeight="1">
      <c r="R56" s="275"/>
    </row>
    <row r="57" ht="19.5" customHeight="1">
      <c r="R57" s="273"/>
    </row>
    <row r="58" ht="19.5" customHeight="1">
      <c r="R58" s="274"/>
    </row>
    <row r="59" ht="19.5" customHeight="1">
      <c r="R59" s="275"/>
    </row>
    <row r="60" ht="19.5" customHeight="1">
      <c r="R60" s="273"/>
    </row>
    <row r="61" ht="19.5" customHeight="1">
      <c r="R61" s="274"/>
    </row>
    <row r="62" spans="1:18" s="174" customFormat="1" ht="19.5" customHeight="1">
      <c r="A62" s="362" t="s">
        <v>138</v>
      </c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O62" s="238"/>
      <c r="P62" s="362" t="s">
        <v>139</v>
      </c>
      <c r="Q62" s="362"/>
      <c r="R62" s="275"/>
    </row>
    <row r="63" spans="1:18" s="174" customFormat="1" ht="19.5" customHeight="1">
      <c r="A63" s="362" t="s">
        <v>140</v>
      </c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O63" s="238"/>
      <c r="P63" s="362" t="s">
        <v>141</v>
      </c>
      <c r="Q63" s="362"/>
      <c r="R63" s="275"/>
    </row>
    <row r="64" spans="1:18" s="174" customFormat="1" ht="19.5" customHeight="1">
      <c r="A64" s="362" t="s">
        <v>142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O64" s="238"/>
      <c r="P64" s="238"/>
      <c r="Q64" s="238"/>
      <c r="R64" s="274"/>
    </row>
    <row r="65" ht="19.5" customHeight="1">
      <c r="R65" s="275"/>
    </row>
    <row r="66" ht="19.5" customHeight="1">
      <c r="R66" s="163"/>
    </row>
    <row r="67" ht="19.5" customHeight="1">
      <c r="R67" s="159"/>
    </row>
    <row r="68" ht="19.5" customHeight="1">
      <c r="R68" s="278"/>
    </row>
    <row r="69" ht="19.5" customHeight="1">
      <c r="R69" s="278"/>
    </row>
    <row r="70" ht="19.5" customHeight="1">
      <c r="R70" s="278"/>
    </row>
    <row r="71" ht="19.5" customHeight="1">
      <c r="R71" s="165"/>
    </row>
    <row r="72" ht="19.5" customHeight="1">
      <c r="R72" s="278"/>
    </row>
    <row r="73" ht="19.5" customHeight="1">
      <c r="R73" s="279"/>
    </row>
    <row r="74" ht="19.5" customHeight="1">
      <c r="R74" s="277"/>
    </row>
    <row r="75" ht="19.5" customHeight="1">
      <c r="R75" s="276"/>
    </row>
    <row r="76" ht="19.5" customHeight="1">
      <c r="R76" s="276"/>
    </row>
    <row r="77" ht="19.5" customHeight="1">
      <c r="R77" s="277"/>
    </row>
    <row r="78" ht="19.5" customHeight="1">
      <c r="R78" s="276"/>
    </row>
    <row r="79" ht="19.5" customHeight="1">
      <c r="R79" s="276"/>
    </row>
    <row r="80" ht="19.5" customHeight="1">
      <c r="R80" s="277"/>
    </row>
    <row r="81" ht="19.5" customHeight="1">
      <c r="R81" s="276"/>
    </row>
    <row r="82" ht="19.5" customHeight="1">
      <c r="R82" s="276"/>
    </row>
    <row r="83" ht="19.5" customHeight="1">
      <c r="R83" s="276"/>
    </row>
    <row r="84" ht="19.5" customHeight="1">
      <c r="R84" s="270"/>
    </row>
    <row r="85" ht="19.5" customHeight="1">
      <c r="R85" s="271"/>
    </row>
    <row r="86" ht="19.5" customHeight="1">
      <c r="R86" s="271"/>
    </row>
    <row r="87" ht="19.5" customHeight="1">
      <c r="R87" s="271"/>
    </row>
    <row r="88" ht="19.5" customHeight="1">
      <c r="R88" s="272"/>
    </row>
    <row r="89" ht="19.5" customHeight="1">
      <c r="R89" s="271"/>
    </row>
    <row r="90" ht="19.5" customHeight="1">
      <c r="R90" s="273"/>
    </row>
    <row r="91" ht="19.5" customHeight="1">
      <c r="R91" s="274"/>
    </row>
    <row r="92" ht="19.5" customHeight="1">
      <c r="R92" s="275"/>
    </row>
    <row r="93" ht="19.5" customHeight="1">
      <c r="R93" s="275"/>
    </row>
    <row r="94" ht="19.5" customHeight="1">
      <c r="R94" s="274"/>
    </row>
    <row r="95" ht="19.5" customHeight="1">
      <c r="R95" s="275"/>
    </row>
    <row r="96" ht="19.5" customHeight="1">
      <c r="R96" s="275"/>
    </row>
    <row r="97" ht="19.5" customHeight="1">
      <c r="R97" s="275"/>
    </row>
    <row r="98" ht="19.5" customHeight="1">
      <c r="R98" s="275"/>
    </row>
    <row r="99" ht="19.5" customHeight="1">
      <c r="R99" s="275"/>
    </row>
    <row r="100" ht="19.5" customHeight="1">
      <c r="R100" s="277"/>
    </row>
    <row r="101" ht="19.5" customHeight="1">
      <c r="R101" s="276"/>
    </row>
    <row r="102" ht="19.5" customHeight="1">
      <c r="R102" s="273"/>
    </row>
    <row r="103" ht="19.5" customHeight="1">
      <c r="R103" s="274"/>
    </row>
    <row r="104" ht="19.5" customHeight="1">
      <c r="R104" s="275"/>
    </row>
    <row r="105" ht="19.5" customHeight="1">
      <c r="R105" s="274"/>
    </row>
    <row r="106" ht="19.5" customHeight="1">
      <c r="R106" s="275"/>
    </row>
    <row r="107" ht="19.5" customHeight="1">
      <c r="R107" s="273"/>
    </row>
    <row r="108" ht="19.5" customHeight="1">
      <c r="R108" s="274"/>
    </row>
    <row r="109" ht="19.5" customHeight="1">
      <c r="R109" s="275"/>
    </row>
    <row r="110" ht="19.5" customHeight="1">
      <c r="R110" s="274"/>
    </row>
    <row r="111" ht="19.5" customHeight="1">
      <c r="R111" s="275"/>
    </row>
    <row r="112" ht="19.5" customHeight="1">
      <c r="R112" s="273"/>
    </row>
    <row r="113" ht="19.5" customHeight="1">
      <c r="R113" s="274"/>
    </row>
    <row r="114" ht="19.5" customHeight="1">
      <c r="R114" s="275"/>
    </row>
    <row r="115" ht="19.5" customHeight="1">
      <c r="R115" s="273"/>
    </row>
    <row r="116" ht="19.5" customHeight="1">
      <c r="R116" s="274"/>
    </row>
    <row r="117" ht="19.5" customHeight="1">
      <c r="R117" s="275"/>
    </row>
    <row r="118" ht="19.5" customHeight="1">
      <c r="R118" s="163"/>
    </row>
    <row r="119" ht="19.5" customHeight="1">
      <c r="R119" s="270"/>
    </row>
    <row r="120" ht="19.5" customHeight="1">
      <c r="R120" s="271"/>
    </row>
    <row r="121" ht="19.5" customHeight="1">
      <c r="R121" s="271"/>
    </row>
    <row r="122" ht="19.5" customHeight="1">
      <c r="R122" s="271"/>
    </row>
    <row r="123" ht="19.5" customHeight="1">
      <c r="R123" s="272"/>
    </row>
    <row r="124" ht="19.5" customHeight="1">
      <c r="R124" s="271"/>
    </row>
    <row r="125" ht="19.5" customHeight="1">
      <c r="R125" s="273"/>
    </row>
    <row r="126" ht="19.5" customHeight="1">
      <c r="R126" s="274"/>
    </row>
    <row r="127" ht="19.5" customHeight="1">
      <c r="R127" s="275"/>
    </row>
    <row r="128" ht="19.5" customHeight="1">
      <c r="R128" s="275"/>
    </row>
    <row r="129" ht="19.5" customHeight="1">
      <c r="R129" s="276"/>
    </row>
    <row r="130" ht="19.5" customHeight="1">
      <c r="R130" s="275"/>
    </row>
    <row r="131" ht="19.5" customHeight="1">
      <c r="R131" s="163"/>
    </row>
    <row r="132" ht="19.5" customHeight="1">
      <c r="R132" s="270"/>
    </row>
    <row r="133" ht="19.5" customHeight="1">
      <c r="R133" s="271"/>
    </row>
    <row r="134" ht="19.5" customHeight="1">
      <c r="R134" s="271"/>
    </row>
    <row r="135" ht="19.5" customHeight="1">
      <c r="R135" s="280"/>
    </row>
    <row r="136" ht="19.5" customHeight="1">
      <c r="R136" s="272"/>
    </row>
    <row r="137" ht="19.5" customHeight="1">
      <c r="R137" s="271"/>
    </row>
    <row r="138" ht="19.5" customHeight="1">
      <c r="R138" s="273"/>
    </row>
    <row r="139" ht="19.5" customHeight="1">
      <c r="R139" s="274"/>
    </row>
    <row r="140" ht="19.5" customHeight="1">
      <c r="R140" s="276"/>
    </row>
    <row r="141" ht="19.5" customHeight="1">
      <c r="R141" s="275"/>
    </row>
    <row r="142" ht="19.5" customHeight="1">
      <c r="R142" s="274"/>
    </row>
    <row r="143" ht="19.5" customHeight="1">
      <c r="R143" s="275"/>
    </row>
    <row r="144" ht="19.5" customHeight="1">
      <c r="R144" s="275"/>
    </row>
    <row r="145" ht="19.5" customHeight="1">
      <c r="R145" s="275"/>
    </row>
    <row r="146" ht="19.5" customHeight="1">
      <c r="R146" s="275"/>
    </row>
    <row r="147" ht="19.5" customHeight="1">
      <c r="R147" s="275"/>
    </row>
    <row r="148" spans="14:18" ht="19.5" customHeight="1">
      <c r="N148" s="164"/>
      <c r="O148" s="162"/>
      <c r="P148" s="162"/>
      <c r="Q148" s="162"/>
      <c r="R148" s="163"/>
    </row>
    <row r="149" spans="14:18" ht="19.5" customHeight="1">
      <c r="N149" s="164"/>
      <c r="O149" s="162"/>
      <c r="P149" s="162"/>
      <c r="Q149" s="162"/>
      <c r="R149" s="270"/>
    </row>
    <row r="150" spans="14:18" ht="19.5" customHeight="1">
      <c r="N150" s="164"/>
      <c r="O150" s="162"/>
      <c r="P150" s="162"/>
      <c r="Q150" s="162"/>
      <c r="R150" s="271"/>
    </row>
    <row r="151" spans="14:18" ht="19.5" customHeight="1">
      <c r="N151" s="164"/>
      <c r="O151" s="162"/>
      <c r="P151" s="162"/>
      <c r="Q151" s="162"/>
      <c r="R151" s="271"/>
    </row>
    <row r="152" spans="14:18" ht="19.5" customHeight="1">
      <c r="N152" s="164"/>
      <c r="O152" s="162"/>
      <c r="P152" s="162"/>
      <c r="Q152" s="162"/>
      <c r="R152" s="271"/>
    </row>
    <row r="153" spans="14:18" ht="19.5" customHeight="1">
      <c r="N153" s="164"/>
      <c r="O153" s="162"/>
      <c r="P153" s="162"/>
      <c r="Q153" s="162"/>
      <c r="R153" s="272"/>
    </row>
    <row r="154" spans="14:18" ht="19.5" customHeight="1">
      <c r="N154" s="164"/>
      <c r="O154" s="162"/>
      <c r="P154" s="162"/>
      <c r="Q154" s="162"/>
      <c r="R154" s="271"/>
    </row>
    <row r="155" spans="14:18" ht="19.5" customHeight="1">
      <c r="N155" s="164"/>
      <c r="O155" s="162"/>
      <c r="P155" s="162"/>
      <c r="Q155" s="162"/>
      <c r="R155" s="273"/>
    </row>
    <row r="156" spans="14:18" ht="19.5" customHeight="1">
      <c r="N156" s="164"/>
      <c r="O156" s="162"/>
      <c r="P156" s="162"/>
      <c r="Q156" s="162"/>
      <c r="R156" s="274"/>
    </row>
    <row r="157" spans="14:18" ht="19.5" customHeight="1">
      <c r="N157" s="164"/>
      <c r="O157" s="162"/>
      <c r="P157" s="162"/>
      <c r="Q157" s="162"/>
      <c r="R157" s="275"/>
    </row>
    <row r="158" spans="14:18" ht="19.5" customHeight="1">
      <c r="N158" s="164"/>
      <c r="O158" s="162"/>
      <c r="P158" s="162"/>
      <c r="Q158" s="162"/>
      <c r="R158" s="270"/>
    </row>
    <row r="159" spans="14:18" ht="19.5" customHeight="1">
      <c r="N159" s="164"/>
      <c r="O159" s="162"/>
      <c r="P159" s="162"/>
      <c r="Q159" s="162"/>
      <c r="R159" s="271"/>
    </row>
    <row r="160" spans="14:18" ht="19.5" customHeight="1">
      <c r="N160" s="164"/>
      <c r="O160" s="162"/>
      <c r="P160" s="162"/>
      <c r="Q160" s="162"/>
      <c r="R160" s="271"/>
    </row>
    <row r="161" spans="14:18" ht="19.5" customHeight="1">
      <c r="N161" s="164"/>
      <c r="O161" s="162"/>
      <c r="P161" s="162"/>
      <c r="Q161" s="162"/>
      <c r="R161" s="163"/>
    </row>
    <row r="162" spans="14:18" ht="19.5" customHeight="1">
      <c r="N162" s="164"/>
      <c r="O162" s="162"/>
      <c r="P162" s="162"/>
      <c r="Q162" s="162"/>
      <c r="R162" s="270"/>
    </row>
    <row r="163" spans="14:18" ht="19.5" customHeight="1">
      <c r="N163" s="164"/>
      <c r="O163" s="162"/>
      <c r="P163" s="162"/>
      <c r="Q163" s="162"/>
      <c r="R163" s="271"/>
    </row>
    <row r="164" spans="14:18" ht="19.5" customHeight="1">
      <c r="N164" s="164"/>
      <c r="O164" s="162"/>
      <c r="P164" s="162"/>
      <c r="Q164" s="162"/>
      <c r="R164" s="163"/>
    </row>
    <row r="165" spans="14:18" ht="19.5" customHeight="1">
      <c r="N165" s="164"/>
      <c r="O165" s="162"/>
      <c r="P165" s="162"/>
      <c r="Q165" s="162"/>
      <c r="R165" s="270"/>
    </row>
    <row r="166" spans="14:18" ht="19.5" customHeight="1">
      <c r="N166" s="164"/>
      <c r="O166" s="162"/>
      <c r="P166" s="162"/>
      <c r="Q166" s="162"/>
      <c r="R166" s="271"/>
    </row>
    <row r="167" spans="14:18" ht="19.5" customHeight="1">
      <c r="N167" s="164"/>
      <c r="O167" s="162"/>
      <c r="P167" s="162"/>
      <c r="Q167" s="162"/>
      <c r="R167" s="271"/>
    </row>
    <row r="168" spans="14:18" ht="12.75">
      <c r="N168" s="164"/>
      <c r="O168" s="162"/>
      <c r="P168" s="162"/>
      <c r="Q168" s="162"/>
      <c r="R168" s="271"/>
    </row>
    <row r="169" spans="14:18" ht="12.75">
      <c r="N169" s="164"/>
      <c r="O169" s="162"/>
      <c r="P169" s="162"/>
      <c r="Q169" s="162"/>
      <c r="R169" s="272"/>
    </row>
    <row r="170" spans="14:18" ht="12.75">
      <c r="N170" s="164"/>
      <c r="O170" s="162"/>
      <c r="P170" s="162"/>
      <c r="Q170" s="162"/>
      <c r="R170" s="271"/>
    </row>
    <row r="171" spans="14:18" ht="12.75">
      <c r="N171" s="164"/>
      <c r="O171" s="162"/>
      <c r="P171" s="162"/>
      <c r="Q171" s="162"/>
      <c r="R171" s="273"/>
    </row>
    <row r="172" spans="14:18" ht="12.75">
      <c r="N172" s="164"/>
      <c r="O172" s="162"/>
      <c r="P172" s="162"/>
      <c r="Q172" s="162"/>
      <c r="R172" s="274"/>
    </row>
    <row r="173" spans="14:18" ht="12.75">
      <c r="N173" s="164"/>
      <c r="O173" s="162"/>
      <c r="P173" s="162"/>
      <c r="Q173" s="162"/>
      <c r="R173" s="164"/>
    </row>
    <row r="174" ht="12.75">
      <c r="R174" s="164"/>
    </row>
    <row r="175" ht="12.75">
      <c r="R175" s="164"/>
    </row>
    <row r="176" ht="12.75">
      <c r="R176" s="164"/>
    </row>
    <row r="177" ht="12.75">
      <c r="R177" s="164"/>
    </row>
    <row r="178" ht="12.75">
      <c r="R178" s="164"/>
    </row>
    <row r="179" ht="12.75">
      <c r="R179" s="164"/>
    </row>
    <row r="180" ht="12.75">
      <c r="R180" s="164"/>
    </row>
    <row r="181" ht="12.75">
      <c r="R181" s="164"/>
    </row>
    <row r="182" ht="12.75">
      <c r="R182" s="164"/>
    </row>
    <row r="183" ht="12.75">
      <c r="R183" s="164"/>
    </row>
    <row r="184" ht="12.75">
      <c r="R184" s="164"/>
    </row>
    <row r="185" ht="12.75">
      <c r="R185" s="164"/>
    </row>
    <row r="186" ht="12.75">
      <c r="R186" s="164"/>
    </row>
    <row r="187" ht="12.75">
      <c r="R187" s="164"/>
    </row>
    <row r="188" ht="12.75">
      <c r="R188" s="164"/>
    </row>
    <row r="189" ht="12.75">
      <c r="R189" s="164"/>
    </row>
    <row r="190" ht="12.75">
      <c r="R190" s="164"/>
    </row>
    <row r="191" ht="12.75">
      <c r="R191" s="164"/>
    </row>
    <row r="192" ht="12.75">
      <c r="R192" s="164"/>
    </row>
  </sheetData>
  <sheetProtection/>
  <mergeCells count="41">
    <mergeCell ref="A64:K64"/>
    <mergeCell ref="A51:N51"/>
    <mergeCell ref="A52:N52"/>
    <mergeCell ref="A53:N53"/>
    <mergeCell ref="A62:K62"/>
    <mergeCell ref="P62:Q62"/>
    <mergeCell ref="A63:K63"/>
    <mergeCell ref="P63:Q63"/>
    <mergeCell ref="AW7:AX8"/>
    <mergeCell ref="AZ7:BA8"/>
    <mergeCell ref="O8:O9"/>
    <mergeCell ref="P8:P9"/>
    <mergeCell ref="Q8:Q9"/>
    <mergeCell ref="R8:R9"/>
    <mergeCell ref="AK7:AL8"/>
    <mergeCell ref="AN7:AN9"/>
    <mergeCell ref="AO7:AO9"/>
    <mergeCell ref="AP7:AP9"/>
    <mergeCell ref="AQ7:AR8"/>
    <mergeCell ref="AT7:AU8"/>
    <mergeCell ref="AA7:AA9"/>
    <mergeCell ref="AB7:AC8"/>
    <mergeCell ref="AE7:AF8"/>
    <mergeCell ref="AH7:AH9"/>
    <mergeCell ref="AI7:AI9"/>
    <mergeCell ref="AJ7:AJ9"/>
    <mergeCell ref="S7:S9"/>
    <mergeCell ref="T7:T9"/>
    <mergeCell ref="U7:U9"/>
    <mergeCell ref="V7:W8"/>
    <mergeCell ref="Y7:Y9"/>
    <mergeCell ref="Z7:Z9"/>
    <mergeCell ref="A1:Q1"/>
    <mergeCell ref="A2:Q2"/>
    <mergeCell ref="A3:Q3"/>
    <mergeCell ref="A6:Q6"/>
    <mergeCell ref="A7:D8"/>
    <mergeCell ref="E7:H8"/>
    <mergeCell ref="I7:I9"/>
    <mergeCell ref="J7:M8"/>
    <mergeCell ref="P7: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YEB</dc:creator>
  <cp:keywords/>
  <dc:description/>
  <cp:lastModifiedBy>Butce</cp:lastModifiedBy>
  <cp:lastPrinted>2016-03-31T11:38:20Z</cp:lastPrinted>
  <dcterms:created xsi:type="dcterms:W3CDTF">2002-10-30T11:23:25Z</dcterms:created>
  <dcterms:modified xsi:type="dcterms:W3CDTF">2016-04-01T13:35:35Z</dcterms:modified>
  <cp:category/>
  <cp:version/>
  <cp:contentType/>
  <cp:contentStatus/>
</cp:coreProperties>
</file>